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workbookProtection workbookPassword="CC7B" lockStructure="1"/>
  <bookViews>
    <workbookView xWindow="0" yWindow="0" windowWidth="23280" windowHeight="13020" tabRatio="803"/>
  </bookViews>
  <sheets>
    <sheet name="2.1" sheetId="1" r:id="rId1"/>
    <sheet name="2.2" sheetId="59" r:id="rId2"/>
    <sheet name="2.3" sheetId="6" r:id="rId3"/>
    <sheet name="2.4" sheetId="7" r:id="rId4"/>
    <sheet name="2.5" sheetId="8" r:id="rId5"/>
    <sheet name="2.6" sheetId="32" r:id="rId6"/>
    <sheet name="2.7" sheetId="33" r:id="rId7"/>
    <sheet name="3.1" sheetId="47" r:id="rId8"/>
    <sheet name="3.2" sheetId="14" r:id="rId9"/>
    <sheet name="3.3" sheetId="63" r:id="rId10"/>
    <sheet name="3.4" sheetId="28" r:id="rId11"/>
    <sheet name="4.1" sheetId="17" r:id="rId12"/>
    <sheet name="5.1" sheetId="19" r:id="rId13"/>
    <sheet name="6.1 " sheetId="66" r:id="rId14"/>
    <sheet name="6.2" sheetId="67" r:id="rId15"/>
    <sheet name="6.3" sheetId="23" r:id="rId16"/>
    <sheet name="6.4" sheetId="64" r:id="rId17"/>
    <sheet name="6.5" sheetId="68" r:id="rId18"/>
    <sheet name="6.6" sheetId="26" r:id="rId19"/>
    <sheet name="7.1" sheetId="61" r:id="rId20"/>
    <sheet name="7.2" sheetId="43" r:id="rId21"/>
    <sheet name="7.3" sheetId="58" r:id="rId22"/>
    <sheet name="8.1" sheetId="36" r:id="rId23"/>
    <sheet name="8.2" sheetId="57" r:id="rId24"/>
    <sheet name="8.3" sheetId="70" r:id="rId25"/>
    <sheet name="8.4" sheetId="40" r:id="rId26"/>
    <sheet name="12.1" sheetId="30" r:id="rId27"/>
    <sheet name="12.2" sheetId="31" r:id="rId28"/>
  </sheets>
  <definedNames>
    <definedName name="_xlnm.Print_Area" localSheetId="15">'6.3'!$A$1:$M$85</definedName>
    <definedName name="_xlnm.Print_Area" localSheetId="17">'6.5'!$A$1:$K$83</definedName>
    <definedName name="_xlnm.Print_Area" localSheetId="20">'7.2'!$A$1:$K$41</definedName>
  </definedNames>
  <calcPr calcId="145621"/>
</workbook>
</file>

<file path=xl/calcChain.xml><?xml version="1.0" encoding="utf-8"?>
<calcChain xmlns="http://schemas.openxmlformats.org/spreadsheetml/2006/main">
  <c r="J115" i="1" l="1"/>
  <c r="I115" i="1"/>
  <c r="H115" i="1"/>
  <c r="G115" i="1"/>
  <c r="D115" i="1"/>
  <c r="C115" i="1"/>
  <c r="J21" i="64" l="1"/>
  <c r="J20" i="64"/>
  <c r="J19" i="64"/>
  <c r="J18" i="64"/>
  <c r="J13" i="64"/>
  <c r="J12" i="64"/>
  <c r="J15" i="64"/>
  <c r="J14" i="64"/>
  <c r="J11" i="64"/>
  <c r="J10" i="64"/>
  <c r="J9" i="64"/>
  <c r="J8" i="64"/>
  <c r="J7" i="64"/>
  <c r="J6" i="64"/>
  <c r="J17" i="64"/>
  <c r="J16" i="64"/>
  <c r="J5" i="64"/>
  <c r="J4" i="64"/>
  <c r="I84" i="23" l="1"/>
  <c r="H84" i="23"/>
  <c r="G84" i="23"/>
  <c r="E84" i="23"/>
  <c r="D84" i="23"/>
  <c r="C84" i="23"/>
  <c r="B84" i="23"/>
  <c r="M65" i="23"/>
  <c r="K65" i="23"/>
  <c r="J65" i="23"/>
  <c r="I65" i="23"/>
  <c r="H65" i="23"/>
  <c r="G65" i="23"/>
  <c r="F65" i="23"/>
  <c r="E65" i="23"/>
  <c r="D65" i="23"/>
  <c r="C65" i="23"/>
  <c r="B65" i="23"/>
  <c r="L65" i="23" s="1"/>
  <c r="M64" i="23"/>
  <c r="L64" i="23"/>
  <c r="M63" i="23"/>
  <c r="L63" i="23"/>
  <c r="M62" i="23"/>
  <c r="L62" i="23"/>
  <c r="M61" i="23"/>
  <c r="L61" i="23"/>
  <c r="M60" i="23"/>
  <c r="L60" i="23"/>
  <c r="K83" i="68" l="1"/>
  <c r="J83" i="68"/>
  <c r="I83" i="68"/>
  <c r="H83" i="68"/>
  <c r="G83" i="68"/>
  <c r="F83" i="68"/>
  <c r="E83" i="68"/>
  <c r="D83" i="68"/>
  <c r="C83" i="68"/>
  <c r="B83" i="68"/>
  <c r="K82" i="68"/>
  <c r="J82" i="68"/>
  <c r="I82" i="68"/>
  <c r="H82" i="68"/>
  <c r="G82" i="68"/>
  <c r="F82" i="68"/>
  <c r="E82" i="68"/>
  <c r="D82" i="68"/>
  <c r="C82" i="68"/>
  <c r="B82" i="68"/>
  <c r="K81" i="68"/>
  <c r="J81" i="68"/>
  <c r="I81" i="68"/>
  <c r="H81" i="68"/>
  <c r="G81" i="68"/>
  <c r="F81" i="68"/>
  <c r="E81" i="68"/>
  <c r="D81" i="68"/>
  <c r="C81" i="68"/>
  <c r="B81" i="68"/>
  <c r="K80" i="68"/>
  <c r="J80" i="68"/>
  <c r="I80" i="68"/>
  <c r="H80" i="68"/>
  <c r="G80" i="68"/>
  <c r="F80" i="68"/>
  <c r="E80" i="68"/>
  <c r="D80" i="68"/>
  <c r="C80" i="68"/>
  <c r="B80" i="68"/>
  <c r="K79" i="68"/>
  <c r="J79" i="68"/>
  <c r="I79" i="68"/>
  <c r="H79" i="68"/>
  <c r="G79" i="68"/>
  <c r="F79" i="68"/>
  <c r="E79" i="68"/>
  <c r="D79" i="68"/>
  <c r="C79" i="68"/>
  <c r="B79" i="68"/>
  <c r="K78" i="68"/>
  <c r="J78" i="68"/>
  <c r="I78" i="68"/>
  <c r="H78" i="68"/>
  <c r="G78" i="68"/>
  <c r="F78" i="68"/>
  <c r="E78" i="68"/>
  <c r="D78" i="68"/>
  <c r="C78" i="68"/>
  <c r="B78" i="68"/>
  <c r="K77" i="68"/>
  <c r="J77" i="68"/>
  <c r="I77" i="68"/>
  <c r="H77" i="68"/>
  <c r="G77" i="68"/>
  <c r="F77" i="68"/>
  <c r="E77" i="68"/>
  <c r="D77" i="68"/>
  <c r="C77" i="68"/>
  <c r="B77" i="68"/>
  <c r="K76" i="68"/>
  <c r="J76" i="68"/>
  <c r="I76" i="68"/>
  <c r="H76" i="68"/>
  <c r="G76" i="68"/>
  <c r="F76" i="68"/>
  <c r="E76" i="68"/>
  <c r="D76" i="68"/>
  <c r="C76" i="68"/>
  <c r="B76" i="68"/>
  <c r="K68" i="68"/>
  <c r="J68" i="68"/>
  <c r="I68" i="68"/>
  <c r="H68" i="68"/>
  <c r="G68" i="68"/>
  <c r="F68" i="68"/>
  <c r="E68" i="68"/>
  <c r="D68" i="68"/>
  <c r="C68" i="68"/>
  <c r="B68" i="68"/>
  <c r="K60" i="68"/>
  <c r="J60" i="68"/>
  <c r="I60" i="68"/>
  <c r="H60" i="68"/>
  <c r="G60" i="68"/>
  <c r="F60" i="68"/>
  <c r="E60" i="68"/>
  <c r="D60" i="68"/>
  <c r="C60" i="68"/>
  <c r="B60" i="68"/>
  <c r="K52" i="68"/>
  <c r="J52" i="68"/>
  <c r="I52" i="68"/>
  <c r="H52" i="68"/>
  <c r="G52" i="68"/>
  <c r="F52" i="68"/>
  <c r="E52" i="68"/>
  <c r="D52" i="68"/>
  <c r="C52" i="68"/>
  <c r="B52" i="68"/>
  <c r="K36" i="68"/>
  <c r="J36" i="68"/>
  <c r="I36" i="68"/>
  <c r="H36" i="68"/>
  <c r="G36" i="68"/>
  <c r="F36" i="68"/>
  <c r="E36" i="68"/>
  <c r="D36" i="68"/>
  <c r="C36" i="68"/>
  <c r="B36" i="68"/>
  <c r="K28" i="68"/>
  <c r="J28" i="68"/>
  <c r="I28" i="68"/>
  <c r="H28" i="68"/>
  <c r="G28" i="68"/>
  <c r="F28" i="68"/>
  <c r="E28" i="68"/>
  <c r="D28" i="68"/>
  <c r="C28" i="68"/>
  <c r="B28" i="68"/>
  <c r="K20" i="68"/>
  <c r="J20" i="68"/>
  <c r="I20" i="68"/>
  <c r="H20" i="68"/>
  <c r="G20" i="68"/>
  <c r="F20" i="68"/>
  <c r="E20" i="68"/>
  <c r="D20" i="68"/>
  <c r="C20" i="68"/>
  <c r="B20" i="68"/>
  <c r="K12" i="68"/>
  <c r="J12" i="68"/>
  <c r="I12" i="68"/>
  <c r="H12" i="68"/>
  <c r="G12" i="68"/>
  <c r="F12" i="68"/>
  <c r="E12" i="68"/>
  <c r="D12" i="68"/>
  <c r="C12" i="68"/>
  <c r="B12" i="68"/>
  <c r="K4" i="68"/>
  <c r="J4" i="68"/>
  <c r="I4" i="68"/>
  <c r="H4" i="68"/>
  <c r="G4" i="68"/>
  <c r="F4" i="68"/>
  <c r="E4" i="68"/>
  <c r="D4" i="68"/>
  <c r="C4" i="68"/>
  <c r="B4" i="68"/>
  <c r="K44" i="68"/>
  <c r="J44" i="68"/>
  <c r="I44" i="68"/>
  <c r="H44" i="68"/>
  <c r="G44" i="68"/>
  <c r="F44" i="68"/>
  <c r="E44" i="68"/>
  <c r="D44" i="68"/>
  <c r="C44" i="68"/>
  <c r="B44" i="68"/>
  <c r="K83" i="23"/>
  <c r="J83" i="23"/>
  <c r="I83" i="23"/>
  <c r="H83" i="23"/>
  <c r="G83" i="23"/>
  <c r="F83" i="23"/>
  <c r="E83" i="23"/>
  <c r="D83" i="23"/>
  <c r="C83" i="23"/>
  <c r="M83" i="23" s="1"/>
  <c r="B83" i="23"/>
  <c r="L83" i="23" s="1"/>
  <c r="M82" i="23"/>
  <c r="L82" i="23"/>
  <c r="M81" i="23"/>
  <c r="L81" i="23"/>
  <c r="M80" i="23"/>
  <c r="L80" i="23"/>
  <c r="M79" i="23"/>
  <c r="L79" i="23"/>
  <c r="M78" i="23"/>
  <c r="L78" i="23"/>
  <c r="K56" i="23"/>
  <c r="J56" i="23"/>
  <c r="I56" i="23"/>
  <c r="H56" i="23"/>
  <c r="G56" i="23"/>
  <c r="F56" i="23"/>
  <c r="E56" i="23"/>
  <c r="D56" i="23"/>
  <c r="C56" i="23"/>
  <c r="M56" i="23" s="1"/>
  <c r="B56" i="23"/>
  <c r="L56" i="23" s="1"/>
  <c r="M55" i="23"/>
  <c r="L55" i="23"/>
  <c r="M54" i="23"/>
  <c r="L54" i="23"/>
  <c r="M53" i="23"/>
  <c r="L53" i="23"/>
  <c r="M52" i="23"/>
  <c r="L52" i="23"/>
  <c r="M51" i="23"/>
  <c r="L51" i="23"/>
  <c r="K74" i="23"/>
  <c r="J74" i="23"/>
  <c r="I74" i="23"/>
  <c r="H74" i="23"/>
  <c r="G74" i="23"/>
  <c r="F74" i="23"/>
  <c r="E74" i="23"/>
  <c r="D74" i="23"/>
  <c r="C74" i="23"/>
  <c r="B74" i="23"/>
  <c r="M73" i="23"/>
  <c r="L73" i="23"/>
  <c r="M72" i="23"/>
  <c r="L72" i="23"/>
  <c r="M71" i="23"/>
  <c r="L71" i="23"/>
  <c r="M70" i="23"/>
  <c r="L70" i="23"/>
  <c r="M69" i="23"/>
  <c r="L69" i="23"/>
  <c r="K47" i="23"/>
  <c r="J47" i="23"/>
  <c r="I47" i="23"/>
  <c r="H47" i="23"/>
  <c r="G47" i="23"/>
  <c r="F47" i="23"/>
  <c r="E47" i="23"/>
  <c r="D47" i="23"/>
  <c r="C47" i="23"/>
  <c r="M47" i="23" s="1"/>
  <c r="B47" i="23"/>
  <c r="M46" i="23"/>
  <c r="L46" i="23"/>
  <c r="M45" i="23"/>
  <c r="L45" i="23"/>
  <c r="M44" i="23"/>
  <c r="L44" i="23"/>
  <c r="M43" i="23"/>
  <c r="L43" i="23"/>
  <c r="M42" i="23"/>
  <c r="L42" i="23"/>
  <c r="K38" i="23"/>
  <c r="J38" i="23"/>
  <c r="I38" i="23"/>
  <c r="H38" i="23"/>
  <c r="G38" i="23"/>
  <c r="F38" i="23"/>
  <c r="E38" i="23"/>
  <c r="D38" i="23"/>
  <c r="C38" i="23"/>
  <c r="B38" i="23"/>
  <c r="M37" i="23"/>
  <c r="L37" i="23"/>
  <c r="M36" i="23"/>
  <c r="L36" i="23"/>
  <c r="M35" i="23"/>
  <c r="L35" i="23"/>
  <c r="M34" i="23"/>
  <c r="L34" i="23"/>
  <c r="M33" i="23"/>
  <c r="L33" i="23"/>
  <c r="K29" i="23"/>
  <c r="J29" i="23"/>
  <c r="I29" i="23"/>
  <c r="H29" i="23"/>
  <c r="G29" i="23"/>
  <c r="F29" i="23"/>
  <c r="E29" i="23"/>
  <c r="D29" i="23"/>
  <c r="C29" i="23"/>
  <c r="M29" i="23" s="1"/>
  <c r="B29" i="23"/>
  <c r="M28" i="23"/>
  <c r="L28" i="23"/>
  <c r="M27" i="23"/>
  <c r="L27" i="23"/>
  <c r="M26" i="23"/>
  <c r="L26" i="23"/>
  <c r="M25" i="23"/>
  <c r="L25" i="23"/>
  <c r="M24" i="23"/>
  <c r="L24" i="23"/>
  <c r="K20" i="23"/>
  <c r="J20" i="23"/>
  <c r="I20" i="23"/>
  <c r="H20" i="23"/>
  <c r="G20" i="23"/>
  <c r="F20" i="23"/>
  <c r="E20" i="23"/>
  <c r="D20" i="23"/>
  <c r="C20" i="23"/>
  <c r="B20" i="23"/>
  <c r="M19" i="23"/>
  <c r="L19" i="23"/>
  <c r="M18" i="23"/>
  <c r="L18" i="23"/>
  <c r="M17" i="23"/>
  <c r="L17" i="23"/>
  <c r="M16" i="23"/>
  <c r="L16" i="23"/>
  <c r="M15" i="23"/>
  <c r="L15" i="23"/>
  <c r="K11" i="23"/>
  <c r="J11" i="23"/>
  <c r="I11" i="23"/>
  <c r="M11" i="23" s="1"/>
  <c r="H11" i="23"/>
  <c r="G11" i="23"/>
  <c r="F11" i="23"/>
  <c r="E11" i="23"/>
  <c r="D11" i="23"/>
  <c r="C11" i="23"/>
  <c r="B11" i="23"/>
  <c r="M10" i="23"/>
  <c r="L10" i="23"/>
  <c r="M9" i="23"/>
  <c r="L9" i="23"/>
  <c r="M8" i="23"/>
  <c r="L8" i="23"/>
  <c r="M7" i="23"/>
  <c r="L7" i="23"/>
  <c r="M6" i="23"/>
  <c r="L6" i="23"/>
  <c r="M23" i="66"/>
  <c r="L23" i="66"/>
  <c r="K23" i="66"/>
  <c r="J23" i="66"/>
  <c r="I23" i="66"/>
  <c r="H23" i="66"/>
  <c r="G23" i="66"/>
  <c r="F23" i="66"/>
  <c r="E23" i="66"/>
  <c r="D23" i="66"/>
  <c r="C23" i="66"/>
  <c r="B23" i="66" s="1"/>
  <c r="N23" i="66" s="1"/>
  <c r="M22" i="66"/>
  <c r="L22" i="66"/>
  <c r="K22" i="66"/>
  <c r="J22" i="66"/>
  <c r="I22" i="66"/>
  <c r="H22" i="66"/>
  <c r="G22" i="66"/>
  <c r="F22" i="66"/>
  <c r="E22" i="66"/>
  <c r="D22" i="66"/>
  <c r="B22" i="66" s="1"/>
  <c r="N22" i="66" s="1"/>
  <c r="C22" i="66"/>
  <c r="B21" i="66"/>
  <c r="N21" i="66" s="1"/>
  <c r="N20" i="66"/>
  <c r="B20" i="66"/>
  <c r="B19" i="66"/>
  <c r="N19" i="66" s="1"/>
  <c r="B18" i="66"/>
  <c r="N18" i="66" s="1"/>
  <c r="B17" i="66"/>
  <c r="N17" i="66" s="1"/>
  <c r="B16" i="66"/>
  <c r="N16" i="66" s="1"/>
  <c r="B15" i="66"/>
  <c r="N15" i="66" s="1"/>
  <c r="B14" i="66"/>
  <c r="N14" i="66" s="1"/>
  <c r="B13" i="66"/>
  <c r="N13" i="66" s="1"/>
  <c r="B12" i="66"/>
  <c r="N12" i="66" s="1"/>
  <c r="B11" i="66"/>
  <c r="N11" i="66" s="1"/>
  <c r="B10" i="66"/>
  <c r="N10" i="66" s="1"/>
  <c r="N9" i="66"/>
  <c r="B9" i="66"/>
  <c r="B8" i="66"/>
  <c r="N8" i="66" s="1"/>
  <c r="B7" i="66"/>
  <c r="N7" i="66" s="1"/>
  <c r="B6" i="66"/>
  <c r="N6" i="66" s="1"/>
  <c r="N5" i="66"/>
  <c r="B5" i="66"/>
  <c r="B4" i="66"/>
  <c r="N4" i="66" s="1"/>
  <c r="W11" i="67"/>
  <c r="V11" i="67"/>
  <c r="U11" i="67"/>
  <c r="T11" i="67"/>
  <c r="S11" i="67"/>
  <c r="R11" i="67"/>
  <c r="Q11" i="67"/>
  <c r="P11" i="67"/>
  <c r="O11" i="67"/>
  <c r="N11" i="67"/>
  <c r="M11" i="67"/>
  <c r="L11" i="67"/>
  <c r="K11" i="67"/>
  <c r="J11" i="67"/>
  <c r="I11" i="67"/>
  <c r="H11" i="67"/>
  <c r="G11" i="67"/>
  <c r="F11" i="67"/>
  <c r="E11" i="67"/>
  <c r="D11" i="67"/>
  <c r="C11" i="67"/>
  <c r="B11" i="67"/>
  <c r="Y10" i="67"/>
  <c r="X10" i="67"/>
  <c r="Y9" i="67"/>
  <c r="X9" i="67"/>
  <c r="Y8" i="67"/>
  <c r="X8" i="67"/>
  <c r="Y7" i="67"/>
  <c r="X7" i="67"/>
  <c r="Y6" i="67"/>
  <c r="X6" i="67"/>
  <c r="Y5" i="67"/>
  <c r="X5" i="67"/>
  <c r="M20" i="23" l="1"/>
  <c r="L47" i="23"/>
  <c r="L38" i="23"/>
  <c r="L74" i="23"/>
  <c r="L11" i="23"/>
  <c r="M38" i="23"/>
  <c r="M74" i="23"/>
  <c r="L29" i="23"/>
  <c r="L20" i="23"/>
  <c r="X11" i="67"/>
  <c r="Y11" i="67"/>
  <c r="K27" i="58"/>
  <c r="J27" i="58"/>
  <c r="K24" i="58"/>
  <c r="J24" i="58"/>
  <c r="K21" i="58"/>
  <c r="J21" i="58"/>
  <c r="K18" i="58"/>
  <c r="J18" i="58"/>
  <c r="K15" i="58"/>
  <c r="J15" i="58"/>
  <c r="K12" i="58"/>
  <c r="J12" i="58"/>
  <c r="K9" i="58"/>
  <c r="J9" i="58"/>
  <c r="K6" i="58"/>
  <c r="J6" i="58"/>
  <c r="K147" i="17" l="1"/>
  <c r="K146" i="17"/>
  <c r="J145" i="17"/>
  <c r="I145" i="17"/>
  <c r="H145" i="17"/>
  <c r="G145" i="17"/>
  <c r="F145" i="17"/>
  <c r="E145" i="17"/>
  <c r="D145" i="17"/>
  <c r="C145" i="17"/>
  <c r="K144" i="17"/>
  <c r="K143" i="17"/>
  <c r="K141" i="17"/>
  <c r="K140" i="17"/>
  <c r="K139" i="17"/>
  <c r="K138" i="17"/>
  <c r="K137" i="17"/>
  <c r="K136" i="17"/>
  <c r="K135" i="17"/>
  <c r="K145" i="17" s="1"/>
  <c r="K131" i="17"/>
  <c r="K130" i="17"/>
  <c r="I129" i="17"/>
  <c r="H129" i="17"/>
  <c r="G129" i="17"/>
  <c r="D129" i="17"/>
  <c r="C129" i="17"/>
  <c r="K125" i="17"/>
  <c r="K124" i="17"/>
  <c r="K123" i="17"/>
  <c r="K121" i="17"/>
  <c r="K129" i="17" s="1"/>
  <c r="K115" i="17"/>
  <c r="K114" i="17"/>
  <c r="J113" i="17"/>
  <c r="I113" i="17"/>
  <c r="H113" i="17"/>
  <c r="G113" i="17"/>
  <c r="F113" i="17"/>
  <c r="E113" i="17"/>
  <c r="D113" i="17"/>
  <c r="C113" i="17"/>
  <c r="K112" i="17"/>
  <c r="K111" i="17"/>
  <c r="K106" i="17"/>
  <c r="K104" i="17"/>
  <c r="K113" i="17" s="1"/>
  <c r="K103" i="17"/>
  <c r="K99" i="17"/>
  <c r="K98" i="17"/>
  <c r="I97" i="17"/>
  <c r="H97" i="17"/>
  <c r="G97" i="17"/>
  <c r="D97" i="17"/>
  <c r="C97" i="17"/>
  <c r="K89" i="17"/>
  <c r="K88" i="17"/>
  <c r="K97" i="17" s="1"/>
  <c r="K83" i="17"/>
  <c r="K82" i="17"/>
  <c r="K81" i="17"/>
  <c r="K75" i="17"/>
  <c r="K67" i="17"/>
  <c r="K66" i="17"/>
  <c r="K65" i="17"/>
  <c r="K63" i="17"/>
  <c r="K51" i="17"/>
  <c r="K50" i="17"/>
  <c r="K49" i="17"/>
  <c r="K40" i="17"/>
  <c r="K34" i="17"/>
  <c r="J33" i="17"/>
  <c r="H33" i="17"/>
  <c r="G33" i="17"/>
  <c r="D33" i="17"/>
  <c r="C33" i="17"/>
  <c r="K33" i="17" s="1"/>
  <c r="K29" i="17"/>
  <c r="K19" i="17"/>
  <c r="K18" i="17"/>
  <c r="K17" i="17"/>
  <c r="G17" i="17"/>
  <c r="D17" i="17"/>
  <c r="C17" i="17"/>
  <c r="K15" i="17"/>
  <c r="K10" i="17"/>
  <c r="K9" i="17"/>
  <c r="B15" i="28"/>
  <c r="C15" i="28" s="1"/>
  <c r="K147" i="47" l="1"/>
  <c r="K146" i="47"/>
  <c r="J145" i="47"/>
  <c r="I145" i="47"/>
  <c r="H145" i="47"/>
  <c r="G145" i="47"/>
  <c r="F145" i="47"/>
  <c r="E145" i="47"/>
  <c r="D145" i="47"/>
  <c r="C145" i="47"/>
  <c r="K144" i="47"/>
  <c r="K143" i="47"/>
  <c r="K141" i="47"/>
  <c r="K140" i="47"/>
  <c r="K139" i="47"/>
  <c r="K138" i="47"/>
  <c r="K137" i="47"/>
  <c r="K136" i="47"/>
  <c r="K135" i="47"/>
  <c r="K131" i="47"/>
  <c r="K130" i="47"/>
  <c r="J129" i="47"/>
  <c r="I129" i="47"/>
  <c r="H129" i="47"/>
  <c r="G129" i="47"/>
  <c r="D129" i="47"/>
  <c r="C129" i="47"/>
  <c r="K125" i="47"/>
  <c r="K124" i="47"/>
  <c r="K123" i="47"/>
  <c r="K121" i="47"/>
  <c r="K129" i="47" s="1"/>
  <c r="K115" i="47"/>
  <c r="K114" i="47"/>
  <c r="J113" i="47"/>
  <c r="I113" i="47"/>
  <c r="H113" i="47"/>
  <c r="G113" i="47"/>
  <c r="F113" i="47"/>
  <c r="E113" i="47"/>
  <c r="D113" i="47"/>
  <c r="C113" i="47"/>
  <c r="K112" i="47"/>
  <c r="K111" i="47"/>
  <c r="K106" i="47"/>
  <c r="K104" i="47"/>
  <c r="K103" i="47"/>
  <c r="K113" i="47" s="1"/>
  <c r="K99" i="47"/>
  <c r="K98" i="47"/>
  <c r="J97" i="47"/>
  <c r="I97" i="47"/>
  <c r="H97" i="47"/>
  <c r="G97" i="47"/>
  <c r="D97" i="47"/>
  <c r="C97" i="47"/>
  <c r="K89" i="47"/>
  <c r="K88" i="47"/>
  <c r="K87" i="47"/>
  <c r="K97" i="47" s="1"/>
  <c r="K83" i="47"/>
  <c r="K82" i="47"/>
  <c r="I81" i="47"/>
  <c r="H81" i="47"/>
  <c r="G81" i="47"/>
  <c r="D81" i="47"/>
  <c r="C81" i="47"/>
  <c r="K77" i="47"/>
  <c r="K75" i="47"/>
  <c r="K81" i="47" s="1"/>
  <c r="K67" i="47"/>
  <c r="K66" i="47"/>
  <c r="K65" i="47"/>
  <c r="H65" i="47"/>
  <c r="G65" i="47"/>
  <c r="D65" i="47"/>
  <c r="C65" i="47"/>
  <c r="K63" i="47"/>
  <c r="K58" i="47"/>
  <c r="K51" i="47"/>
  <c r="K50" i="47"/>
  <c r="J49" i="47"/>
  <c r="I49" i="47"/>
  <c r="G49" i="47"/>
  <c r="C49" i="47"/>
  <c r="K49" i="47" s="1"/>
  <c r="K40" i="47"/>
  <c r="K35" i="47"/>
  <c r="K34" i="47"/>
  <c r="J33" i="47"/>
  <c r="I33" i="47"/>
  <c r="H33" i="47"/>
  <c r="G33" i="47"/>
  <c r="D33" i="47"/>
  <c r="C33" i="47"/>
  <c r="K33" i="47" s="1"/>
  <c r="K29" i="47"/>
  <c r="K19" i="47"/>
  <c r="K18" i="47"/>
  <c r="J17" i="47"/>
  <c r="I17" i="47"/>
  <c r="G17" i="47"/>
  <c r="D17" i="47"/>
  <c r="C17" i="47"/>
  <c r="K15" i="47"/>
  <c r="K10" i="47"/>
  <c r="K9" i="47"/>
  <c r="K17" i="47" s="1"/>
  <c r="E16" i="33"/>
  <c r="D16" i="33"/>
  <c r="C16" i="33"/>
  <c r="J16" i="33" s="1"/>
  <c r="J14" i="33"/>
  <c r="J8" i="33"/>
  <c r="J7" i="33"/>
  <c r="J6" i="33"/>
  <c r="E16" i="32"/>
  <c r="J14" i="32"/>
  <c r="J8" i="32"/>
  <c r="J7" i="32"/>
  <c r="J6" i="32"/>
  <c r="J16" i="32" s="1"/>
  <c r="J129" i="59"/>
  <c r="I129" i="59"/>
  <c r="H129" i="59"/>
  <c r="G129" i="59"/>
  <c r="F129" i="59"/>
  <c r="D129" i="59"/>
  <c r="C129" i="59"/>
  <c r="K128" i="59"/>
  <c r="K127" i="59"/>
  <c r="K126" i="59"/>
  <c r="K125" i="59"/>
  <c r="K124" i="59"/>
  <c r="K123" i="59"/>
  <c r="K122" i="59"/>
  <c r="K121" i="59"/>
  <c r="K120" i="59"/>
  <c r="K119" i="59"/>
  <c r="K118" i="59"/>
  <c r="J115" i="59"/>
  <c r="I115" i="59"/>
  <c r="H115" i="59"/>
  <c r="G115" i="59"/>
  <c r="F115" i="59"/>
  <c r="E115" i="59"/>
  <c r="D115" i="59"/>
  <c r="C115" i="59"/>
  <c r="K114" i="59"/>
  <c r="K113" i="59"/>
  <c r="K112" i="59"/>
  <c r="K111" i="59"/>
  <c r="K110" i="59"/>
  <c r="K109" i="59"/>
  <c r="K108" i="59"/>
  <c r="K107" i="59"/>
  <c r="K106" i="59"/>
  <c r="K105" i="59"/>
  <c r="K104" i="59"/>
  <c r="K115" i="59" s="1"/>
  <c r="J101" i="59"/>
  <c r="I101" i="59"/>
  <c r="H101" i="59"/>
  <c r="G101" i="59"/>
  <c r="F101" i="59"/>
  <c r="E101" i="59"/>
  <c r="E129" i="59" s="1"/>
  <c r="K129" i="59" s="1"/>
  <c r="D101" i="59"/>
  <c r="C101" i="59"/>
  <c r="K100" i="59"/>
  <c r="K99" i="59"/>
  <c r="K98" i="59"/>
  <c r="K97" i="59"/>
  <c r="K96" i="59"/>
  <c r="K101" i="59" s="1"/>
  <c r="K95" i="59"/>
  <c r="K94" i="59"/>
  <c r="K93" i="59"/>
  <c r="K92" i="59"/>
  <c r="K91" i="59"/>
  <c r="K90" i="59"/>
  <c r="J87" i="59"/>
  <c r="I87" i="59"/>
  <c r="H87" i="59"/>
  <c r="G87" i="59"/>
  <c r="F87" i="59"/>
  <c r="E87" i="59"/>
  <c r="D87" i="59"/>
  <c r="C87" i="59"/>
  <c r="K86" i="59"/>
  <c r="K85" i="59"/>
  <c r="K84" i="59"/>
  <c r="K83" i="59"/>
  <c r="K82" i="59"/>
  <c r="K81" i="59"/>
  <c r="K80" i="59"/>
  <c r="K79" i="59"/>
  <c r="K78" i="59"/>
  <c r="K87" i="59" s="1"/>
  <c r="K77" i="59"/>
  <c r="K76" i="59"/>
  <c r="J73" i="59"/>
  <c r="I73" i="59"/>
  <c r="H73" i="59"/>
  <c r="G73" i="59"/>
  <c r="F73" i="59"/>
  <c r="E73" i="59"/>
  <c r="D73" i="59"/>
  <c r="C73" i="59"/>
  <c r="K72" i="59"/>
  <c r="K71" i="59"/>
  <c r="K70" i="59"/>
  <c r="K69" i="59"/>
  <c r="K68" i="59"/>
  <c r="K67" i="59"/>
  <c r="K66" i="59"/>
  <c r="K65" i="59"/>
  <c r="K64" i="59"/>
  <c r="K63" i="59"/>
  <c r="K62" i="59"/>
  <c r="K73" i="59" s="1"/>
  <c r="J59" i="59"/>
  <c r="I59" i="59"/>
  <c r="H59" i="59"/>
  <c r="G59" i="59"/>
  <c r="F59" i="59"/>
  <c r="E59" i="59"/>
  <c r="D59" i="59"/>
  <c r="C59" i="59"/>
  <c r="K58" i="59"/>
  <c r="K57" i="59"/>
  <c r="K56" i="59"/>
  <c r="K55" i="59"/>
  <c r="K54" i="59"/>
  <c r="K59" i="59" s="1"/>
  <c r="K53" i="59"/>
  <c r="K52" i="59"/>
  <c r="K51" i="59"/>
  <c r="K50" i="59"/>
  <c r="K49" i="59"/>
  <c r="K48" i="59"/>
  <c r="J45" i="59"/>
  <c r="I45" i="59"/>
  <c r="H45" i="59"/>
  <c r="G45" i="59"/>
  <c r="F45" i="59"/>
  <c r="E45" i="59"/>
  <c r="D45" i="59"/>
  <c r="C45" i="59"/>
  <c r="K44" i="59"/>
  <c r="K43" i="59"/>
  <c r="K42" i="59"/>
  <c r="K41" i="59"/>
  <c r="K40" i="59"/>
  <c r="K39" i="59"/>
  <c r="K38" i="59"/>
  <c r="K37" i="59"/>
  <c r="K36" i="59"/>
  <c r="K45" i="59" s="1"/>
  <c r="K35" i="59"/>
  <c r="K34" i="59"/>
  <c r="J31" i="59"/>
  <c r="I31" i="59"/>
  <c r="H31" i="59"/>
  <c r="G31" i="59"/>
  <c r="F31" i="59"/>
  <c r="E31" i="59"/>
  <c r="D31" i="59"/>
  <c r="C31" i="59"/>
  <c r="K30" i="59"/>
  <c r="K29" i="59"/>
  <c r="K28" i="59"/>
  <c r="K27" i="59"/>
  <c r="K26" i="59"/>
  <c r="K25" i="59"/>
  <c r="K24" i="59"/>
  <c r="K23" i="59"/>
  <c r="K22" i="59"/>
  <c r="K21" i="59"/>
  <c r="K20" i="59"/>
  <c r="K31" i="59" s="1"/>
  <c r="J17" i="59"/>
  <c r="I17" i="59"/>
  <c r="H17" i="59"/>
  <c r="G17" i="59"/>
  <c r="F17" i="59"/>
  <c r="E17" i="59"/>
  <c r="D17" i="59"/>
  <c r="C17" i="59"/>
  <c r="K16" i="59"/>
  <c r="K15" i="59"/>
  <c r="K14" i="59"/>
  <c r="K13" i="59"/>
  <c r="K12" i="59"/>
  <c r="K17" i="59" s="1"/>
  <c r="K11" i="59"/>
  <c r="K10" i="59"/>
  <c r="K9" i="59"/>
  <c r="K8" i="59"/>
  <c r="K7" i="59"/>
  <c r="K6" i="59"/>
  <c r="J129" i="1"/>
  <c r="I129" i="1"/>
  <c r="H129" i="1"/>
  <c r="G129" i="1"/>
  <c r="F129" i="1"/>
  <c r="E129" i="1"/>
  <c r="D129" i="1"/>
  <c r="C129" i="1"/>
  <c r="K128" i="1"/>
  <c r="K127" i="1"/>
  <c r="K125" i="1"/>
  <c r="K124" i="1"/>
  <c r="K123" i="1"/>
  <c r="K122" i="1"/>
  <c r="K121" i="1"/>
  <c r="K120" i="1"/>
  <c r="K119" i="1"/>
  <c r="K111" i="1"/>
  <c r="K109" i="1"/>
  <c r="K105" i="1"/>
  <c r="K115" i="1" s="1"/>
  <c r="J101" i="1"/>
  <c r="I101" i="1"/>
  <c r="H101" i="1"/>
  <c r="G101" i="1"/>
  <c r="F101" i="1"/>
  <c r="E101" i="1"/>
  <c r="D101" i="1"/>
  <c r="C101" i="1"/>
  <c r="K100" i="1"/>
  <c r="K99" i="1"/>
  <c r="K91" i="1"/>
  <c r="K101" i="1" s="1"/>
  <c r="K87" i="1"/>
  <c r="J87" i="1"/>
  <c r="I87" i="1"/>
  <c r="H87" i="1"/>
  <c r="G87" i="1"/>
  <c r="D87" i="1"/>
  <c r="C87" i="1"/>
  <c r="K79" i="1"/>
  <c r="K78" i="1"/>
  <c r="K77" i="1"/>
  <c r="J73" i="1"/>
  <c r="I73" i="1"/>
  <c r="H73" i="1"/>
  <c r="G73" i="1"/>
  <c r="D73" i="1"/>
  <c r="C73" i="1"/>
  <c r="K67" i="1"/>
  <c r="H59" i="1"/>
  <c r="D59" i="1"/>
  <c r="C59" i="1"/>
  <c r="K57" i="1"/>
  <c r="K52" i="1"/>
  <c r="K59" i="1" s="1"/>
  <c r="J45" i="1"/>
  <c r="I45" i="1"/>
  <c r="G45" i="1"/>
  <c r="C45" i="1"/>
  <c r="K36" i="1"/>
  <c r="K45" i="1" s="1"/>
  <c r="J31" i="1"/>
  <c r="I31" i="1"/>
  <c r="H31" i="1"/>
  <c r="G31" i="1"/>
  <c r="D31" i="1"/>
  <c r="C31" i="1"/>
  <c r="K27" i="1"/>
  <c r="K31" i="1" s="1"/>
  <c r="J17" i="1"/>
  <c r="I17" i="1"/>
  <c r="G17" i="1"/>
  <c r="D17" i="1"/>
  <c r="C17" i="1"/>
  <c r="K15" i="1"/>
  <c r="K10" i="1"/>
  <c r="K9" i="1"/>
  <c r="K145" i="47" l="1"/>
  <c r="K129" i="1"/>
  <c r="K17" i="1"/>
  <c r="H13" i="70"/>
  <c r="G13" i="70"/>
  <c r="E13" i="70"/>
  <c r="D13" i="70"/>
  <c r="C13" i="70"/>
  <c r="B13" i="70"/>
  <c r="I4" i="8" l="1"/>
  <c r="I3" i="8"/>
  <c r="J37" i="43" l="1"/>
  <c r="I37" i="43"/>
  <c r="H37" i="43"/>
  <c r="G37" i="43"/>
  <c r="F37" i="43"/>
  <c r="E37" i="43"/>
  <c r="D37" i="43"/>
  <c r="C37" i="43"/>
  <c r="B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K6" i="43"/>
  <c r="K5" i="43"/>
  <c r="K4" i="43"/>
  <c r="K37" i="43" l="1"/>
  <c r="E10" i="40"/>
  <c r="G21" i="57"/>
  <c r="F21" i="57"/>
  <c r="E21" i="57"/>
  <c r="D21" i="57"/>
  <c r="C21" i="57"/>
  <c r="B21" i="57"/>
  <c r="G20" i="57"/>
  <c r="F20" i="57"/>
  <c r="E20" i="57"/>
  <c r="D20" i="57"/>
  <c r="C20" i="57"/>
  <c r="B20" i="57"/>
  <c r="B9" i="61"/>
  <c r="E9" i="61" s="1"/>
  <c r="E8" i="61"/>
  <c r="D7" i="61"/>
  <c r="E7" i="61" s="1"/>
  <c r="D6" i="61"/>
  <c r="E6" i="61" s="1"/>
  <c r="E5" i="61"/>
  <c r="D5" i="61"/>
  <c r="E4" i="61"/>
  <c r="D4" i="61"/>
  <c r="H27" i="64" l="1"/>
  <c r="H26" i="64"/>
  <c r="J23" i="64"/>
  <c r="J22" i="64"/>
  <c r="J25" i="64" l="1"/>
  <c r="J24" i="64"/>
  <c r="I29" i="64" l="1"/>
  <c r="H29" i="64"/>
  <c r="G29" i="64"/>
  <c r="F29" i="64"/>
  <c r="E29" i="64"/>
  <c r="D29" i="64"/>
  <c r="C29" i="64"/>
  <c r="B29" i="64"/>
  <c r="I28" i="64"/>
  <c r="H28" i="64"/>
  <c r="G28" i="64"/>
  <c r="F28" i="64"/>
  <c r="E28" i="64"/>
  <c r="D28" i="64"/>
  <c r="C28" i="64"/>
  <c r="B28" i="64"/>
  <c r="J28" i="64" l="1"/>
  <c r="J29" i="64"/>
  <c r="D6" i="40"/>
  <c r="D7" i="40"/>
  <c r="D8" i="40"/>
  <c r="D9" i="40"/>
  <c r="D5" i="40"/>
  <c r="K3" i="40" l="1"/>
  <c r="J3" i="40"/>
  <c r="J5" i="40" l="1"/>
</calcChain>
</file>

<file path=xl/sharedStrings.xml><?xml version="1.0" encoding="utf-8"?>
<sst xmlns="http://schemas.openxmlformats.org/spreadsheetml/2006/main" count="3060" uniqueCount="360">
  <si>
    <t>Bakalářské studium</t>
  </si>
  <si>
    <t>Navazující magisterské studium</t>
  </si>
  <si>
    <t>Magisterské studium</t>
  </si>
  <si>
    <t>Doktorské studium</t>
  </si>
  <si>
    <t>CELKEM</t>
  </si>
  <si>
    <t>P = prezenční</t>
  </si>
  <si>
    <t>K/D = kombinované / distanční</t>
  </si>
  <si>
    <t>P</t>
  </si>
  <si>
    <t>K/D</t>
  </si>
  <si>
    <t>Partnerské organizace</t>
  </si>
  <si>
    <t>Přidružené organizace</t>
  </si>
  <si>
    <t>Název programu 1</t>
  </si>
  <si>
    <t>Název programu 2</t>
  </si>
  <si>
    <t>Druh programu (Joint/Double/Multiple Degree)</t>
  </si>
  <si>
    <t>Typ programu (bakalářský, navazující magisterský, magisterský, doktorský)</t>
  </si>
  <si>
    <t>Název studijního programu 1</t>
  </si>
  <si>
    <t>Název studijního programu 2</t>
  </si>
  <si>
    <t>Partnerská vyšší odborná škola</t>
  </si>
  <si>
    <t>Počet přihlášek</t>
  </si>
  <si>
    <t>Akademičtí pracovníci</t>
  </si>
  <si>
    <t>Profesoři</t>
  </si>
  <si>
    <t>Docenti</t>
  </si>
  <si>
    <t>Odborní asistenti</t>
  </si>
  <si>
    <t>Asistenti</t>
  </si>
  <si>
    <t>Lektoři</t>
  </si>
  <si>
    <t>ženy</t>
  </si>
  <si>
    <t>do 29 let</t>
  </si>
  <si>
    <t>30-39 let</t>
  </si>
  <si>
    <t>40-49 let</t>
  </si>
  <si>
    <t>50-59 let</t>
  </si>
  <si>
    <t>60-69 let</t>
  </si>
  <si>
    <t>nad 70 let</t>
  </si>
  <si>
    <t>Rozsahy úvazků</t>
  </si>
  <si>
    <t>do 0,3</t>
  </si>
  <si>
    <t>prof.</t>
  </si>
  <si>
    <t>doc.</t>
  </si>
  <si>
    <t>ostatní</t>
  </si>
  <si>
    <t>DrSc., CSc., Dr., Ph.D., Th.D.</t>
  </si>
  <si>
    <t>Počet</t>
  </si>
  <si>
    <t>Účel stipendia</t>
  </si>
  <si>
    <t>Počty studentů</t>
  </si>
  <si>
    <t>Lůžková kapacita kolejí VŠ celková</t>
  </si>
  <si>
    <t>Počet lůžek v pronajatých zařízeních</t>
  </si>
  <si>
    <t>Přírůstek knihovního fondu za rok</t>
  </si>
  <si>
    <t>Knihovní fond celkem</t>
  </si>
  <si>
    <t>Kurzy orientované na výkon povolání</t>
  </si>
  <si>
    <t>Kurzy zájmové</t>
  </si>
  <si>
    <t>U3V</t>
  </si>
  <si>
    <t>Z toho počet účastníků, jež byli přijímaní do akreditovaných studijních programů podle § 60 zákona o vysokých školách</t>
  </si>
  <si>
    <t>do 15 hod</t>
  </si>
  <si>
    <t>Ostatní</t>
  </si>
  <si>
    <t>Z toho Marie-Curie Actions</t>
  </si>
  <si>
    <t>Vědečtí, výzkumní a vývojoví pracovníci podílející se na pedagog. činnosti</t>
  </si>
  <si>
    <t>za vynikající studijní výsledky dle § 91 odst. 2 písm. a)</t>
  </si>
  <si>
    <t>za vynikající vědecké, výzkumné, vývojové, umělecké nebo další tvůrčí výsledky dle § 91 odst. 2 písm. b)</t>
  </si>
  <si>
    <t>na výzkumnou, vývojovou a inovační činnost podle zvláštního právního předpisu, § 91 odst.2 písm. c)</t>
  </si>
  <si>
    <t>v případě tíživé sociální situace studenta dle § 91 odst. 2 písm. d)</t>
  </si>
  <si>
    <t>v případech zvláštního zřetele hodných dle § 91 odst. 2 písm. e)</t>
  </si>
  <si>
    <t>na podporu studia v zahraničí dle § 91 odst. 4 písm. a)</t>
  </si>
  <si>
    <t>na podporu studia v ČR dle § 91 odst. 4 písm. b)</t>
  </si>
  <si>
    <t xml:space="preserve">studentům doktorských studijních programů dle § 91 odst. 4 písm. c) </t>
  </si>
  <si>
    <t>jiná stipendia</t>
  </si>
  <si>
    <t>v případě tíživé sociální situace studenta dle § 91 odst. 3</t>
  </si>
  <si>
    <t xml:space="preserve">Vědečtí, výzkumní a vývojoví pracovníci podílející se na pedagog. činnosti </t>
  </si>
  <si>
    <t>CELKEM profesoři</t>
  </si>
  <si>
    <t>CELKEM docenti</t>
  </si>
  <si>
    <t xml:space="preserve">Země </t>
  </si>
  <si>
    <t>Celkem</t>
  </si>
  <si>
    <t>Celkem žen</t>
  </si>
  <si>
    <t>Počty žen na fakultě 1</t>
  </si>
  <si>
    <t>Počty žen na fakultě 2</t>
  </si>
  <si>
    <t>Počet aktivních studií k 31. 12.</t>
  </si>
  <si>
    <t xml:space="preserve">Z toho počet žen celkem </t>
  </si>
  <si>
    <t>Z toho počet cizinců celkem</t>
  </si>
  <si>
    <t>Počet přijetí</t>
  </si>
  <si>
    <t>Počet zápisů ke studiu</t>
  </si>
  <si>
    <t>Počty žen na ostatních pracovištích</t>
  </si>
  <si>
    <t>CELKEM zaměstnanci</t>
  </si>
  <si>
    <t>Ostatní pracoviště celkem</t>
  </si>
  <si>
    <t>V ČR</t>
  </si>
  <si>
    <t>V zahraničí</t>
  </si>
  <si>
    <t>0,31–0,5</t>
  </si>
  <si>
    <t>0,51–0,7</t>
  </si>
  <si>
    <t>Fakulta celkem</t>
  </si>
  <si>
    <t>X</t>
  </si>
  <si>
    <t>VŠ CELKEM</t>
  </si>
  <si>
    <t>Počet studijních programů</t>
  </si>
  <si>
    <t>CELKEM za zemi</t>
  </si>
  <si>
    <t xml:space="preserve">     z toho ženy</t>
  </si>
  <si>
    <t xml:space="preserve">Doktorské studium </t>
  </si>
  <si>
    <t>Partnerská vysoká škola/ instituce*</t>
  </si>
  <si>
    <t>Počet osob podílejících se na výuce</t>
  </si>
  <si>
    <t>Počet osob podílejících se na vedení závěrečné práce</t>
  </si>
  <si>
    <t>Osoby mající pracovně právní vztah s vysokou školou nebo její součástí</t>
  </si>
  <si>
    <t>Osoby nemající pracovně právní vztah s vysokou školou nebo její součástí</t>
  </si>
  <si>
    <t>H2020/ 7. rámcový program EK</t>
  </si>
  <si>
    <t>Placené vzdělávací kurzy pro zaměstnance subjektů aplikační sféry***</t>
  </si>
  <si>
    <t>CELKEM akademičtí pracovníci</t>
  </si>
  <si>
    <t>z toho ženy</t>
  </si>
  <si>
    <t>Patentové přihlášky podané</t>
  </si>
  <si>
    <t>Udělené patenty**</t>
  </si>
  <si>
    <t>Zapsané užitné vzory</t>
  </si>
  <si>
    <t>Z toho kmenoví zaměstnanci dané VŠ</t>
  </si>
  <si>
    <t>od 16 do 100 hod</t>
  </si>
  <si>
    <t>více než 100 hod</t>
  </si>
  <si>
    <t>Belgické království</t>
  </si>
  <si>
    <t>Bulharská republika</t>
  </si>
  <si>
    <t>Dánské království</t>
  </si>
  <si>
    <t>Estonská republika</t>
  </si>
  <si>
    <t>Finská republika</t>
  </si>
  <si>
    <t>Francouzská republika</t>
  </si>
  <si>
    <t>Chorvatská republika</t>
  </si>
  <si>
    <t>Italská republika</t>
  </si>
  <si>
    <t>Stát Izrael</t>
  </si>
  <si>
    <t>Kyperská republika</t>
  </si>
  <si>
    <t>Libanonská republika</t>
  </si>
  <si>
    <t>Litevská republika</t>
  </si>
  <si>
    <t>Maďarsko</t>
  </si>
  <si>
    <t>Spojené státy mexické</t>
  </si>
  <si>
    <t>Spolková republika Německo</t>
  </si>
  <si>
    <t>Norské království</t>
  </si>
  <si>
    <t>Polská republika</t>
  </si>
  <si>
    <t>Portugalská republika</t>
  </si>
  <si>
    <t>Rakouská republika</t>
  </si>
  <si>
    <t>Rumunsko</t>
  </si>
  <si>
    <t>Ruská federace</t>
  </si>
  <si>
    <t>Řecká republika</t>
  </si>
  <si>
    <t>Slovenská republika</t>
  </si>
  <si>
    <t>Slovinská republika</t>
  </si>
  <si>
    <t>Spojené státy americké</t>
  </si>
  <si>
    <t>Srbská republika</t>
  </si>
  <si>
    <t>Španělské království</t>
  </si>
  <si>
    <t>Švédské království</t>
  </si>
  <si>
    <t>Švýcarská konfederace</t>
  </si>
  <si>
    <t>Thajské království</t>
  </si>
  <si>
    <t>Turecká republika</t>
  </si>
  <si>
    <t>Ukrajina</t>
  </si>
  <si>
    <t>Spojené království Velké Británie a Severního Irska</t>
  </si>
  <si>
    <r>
      <rPr>
        <b/>
        <sz val="12"/>
        <color indexed="9"/>
        <rFont val="Calibri"/>
        <family val="2"/>
        <charset val="238"/>
      </rPr>
      <t xml:space="preserve">Tab. 2.2: </t>
    </r>
    <r>
      <rPr>
        <b/>
        <sz val="14"/>
        <color indexed="9"/>
        <rFont val="Calibri"/>
        <family val="2"/>
        <charset val="238"/>
      </rPr>
      <t>Studijní programy v cizím jazyce (počty)</t>
    </r>
  </si>
  <si>
    <r>
      <rPr>
        <b/>
        <sz val="12"/>
        <color indexed="9"/>
        <rFont val="Calibri"/>
        <family val="2"/>
        <charset val="238"/>
      </rPr>
      <t>Tab. 2.1:</t>
    </r>
    <r>
      <rPr>
        <b/>
        <sz val="14"/>
        <color indexed="9"/>
        <rFont val="Calibri"/>
        <family val="2"/>
        <charset val="238"/>
      </rPr>
      <t xml:space="preserve"> Akreditované studijní programy (počty)</t>
    </r>
  </si>
  <si>
    <r>
      <rPr>
        <b/>
        <sz val="12"/>
        <color theme="0"/>
        <rFont val="Calibri"/>
        <family val="2"/>
        <charset val="238"/>
      </rPr>
      <t xml:space="preserve">Tab. 2.3: </t>
    </r>
    <r>
      <rPr>
        <b/>
        <sz val="14"/>
        <color theme="0"/>
        <rFont val="Calibri"/>
        <family val="2"/>
        <charset val="238"/>
      </rPr>
      <t>Joint/Double/Multiple Degree studijní programy realizované se zahraniční VŠ</t>
    </r>
  </si>
  <si>
    <r>
      <rPr>
        <b/>
        <sz val="12"/>
        <color theme="0"/>
        <rFont val="Calibri"/>
        <family val="2"/>
        <charset val="238"/>
      </rPr>
      <t xml:space="preserve">Tab. 3.1: </t>
    </r>
    <r>
      <rPr>
        <b/>
        <sz val="14"/>
        <color theme="0"/>
        <rFont val="Calibri"/>
        <family val="2"/>
        <charset val="238"/>
      </rPr>
      <t>Studenti v akreditovaných studijních programech (počty studií)</t>
    </r>
  </si>
  <si>
    <r>
      <rPr>
        <b/>
        <sz val="12"/>
        <color theme="0"/>
        <rFont val="Calibri"/>
        <family val="2"/>
        <charset val="238"/>
      </rPr>
      <t xml:space="preserve">Tab. 4.1: </t>
    </r>
    <r>
      <rPr>
        <b/>
        <sz val="14"/>
        <color theme="0"/>
        <rFont val="Calibri"/>
        <family val="2"/>
        <charset val="238"/>
      </rPr>
      <t>Absolventi akreditovaných studijních programů (počty absolvovaných studií)</t>
    </r>
  </si>
  <si>
    <r>
      <rPr>
        <b/>
        <sz val="12"/>
        <color indexed="9"/>
        <rFont val="Calibri"/>
        <family val="2"/>
        <charset val="238"/>
      </rPr>
      <t xml:space="preserve">Tab. 5.1: </t>
    </r>
    <r>
      <rPr>
        <b/>
        <sz val="14"/>
        <color indexed="9"/>
        <rFont val="Calibri"/>
        <family val="2"/>
        <charset val="238"/>
      </rPr>
      <t>Zájem o studium na vysoké škole</t>
    </r>
  </si>
  <si>
    <r>
      <rPr>
        <b/>
        <sz val="12"/>
        <color indexed="9"/>
        <rFont val="Calibri"/>
        <family val="2"/>
        <charset val="238"/>
      </rPr>
      <t xml:space="preserve">Tab. 2.6: </t>
    </r>
    <r>
      <rPr>
        <b/>
        <sz val="14"/>
        <color indexed="9"/>
        <rFont val="Calibri"/>
        <family val="2"/>
        <charset val="238"/>
      </rPr>
      <t>Kurzy celoživotního vzdělávání (CŽV) na vysoké škole (počty kurzů)</t>
    </r>
  </si>
  <si>
    <r>
      <rPr>
        <b/>
        <sz val="12"/>
        <color indexed="9"/>
        <rFont val="Calibri"/>
        <family val="2"/>
        <charset val="238"/>
      </rPr>
      <t xml:space="preserve">Tab. 2.7: </t>
    </r>
    <r>
      <rPr>
        <b/>
        <sz val="14"/>
        <color indexed="9"/>
        <rFont val="Calibri"/>
        <family val="2"/>
        <charset val="238"/>
      </rPr>
      <t>Kurzy celoživotního vzdělávání (CŽV) na vysoké škole (počty účastníků)</t>
    </r>
  </si>
  <si>
    <t>Počet CELKEM</t>
  </si>
  <si>
    <t>Příjmy CELKEM</t>
  </si>
  <si>
    <t>Licenční smlouvy nově uzavřené</t>
  </si>
  <si>
    <t>Licenční smlouvy platné k 31. 12.</t>
  </si>
  <si>
    <t>Smluvní výzkum***, konzultace a poradentství***</t>
  </si>
  <si>
    <t>Souhrnné informace k tab. 8.4</t>
  </si>
  <si>
    <t>Celkový počet</t>
  </si>
  <si>
    <t>Celkové příjmy</t>
  </si>
  <si>
    <t>Průměrný příjem na 1 zakázku</t>
  </si>
  <si>
    <t>Nově uzavřené licenční smlouvy, smluvní výzkum, konzultace, poradentství a placené vzdělávací kurzy pro zaměstnance subjektů aplikační sféry</t>
  </si>
  <si>
    <t>Souhrnné informace k tab. 2.5</t>
  </si>
  <si>
    <t>Souhrnné informace k tab. 2.4</t>
  </si>
  <si>
    <t>Souhrnné informace k tab. 2.3</t>
  </si>
  <si>
    <r>
      <rPr>
        <b/>
        <sz val="12"/>
        <color indexed="9"/>
        <rFont val="Calibri"/>
        <family val="2"/>
        <charset val="238"/>
      </rPr>
      <t xml:space="preserve">Tab. 12.2 </t>
    </r>
    <r>
      <rPr>
        <b/>
        <sz val="14"/>
        <color indexed="9"/>
        <rFont val="Calibri"/>
        <family val="2"/>
        <charset val="238"/>
      </rPr>
      <t>Vysokoškolské knihovny</t>
    </r>
  </si>
  <si>
    <r>
      <rPr>
        <b/>
        <sz val="12"/>
        <color indexed="9"/>
        <rFont val="Calibri"/>
        <family val="2"/>
        <charset val="238"/>
      </rPr>
      <t xml:space="preserve">Tab. 12.1: </t>
    </r>
    <r>
      <rPr>
        <b/>
        <sz val="14"/>
        <color indexed="9"/>
        <rFont val="Calibri"/>
        <family val="2"/>
        <charset val="238"/>
      </rPr>
      <t>Ubytování, stravování</t>
    </r>
  </si>
  <si>
    <r>
      <rPr>
        <b/>
        <sz val="12"/>
        <color indexed="9"/>
        <rFont val="Calibri"/>
        <family val="2"/>
        <charset val="238"/>
      </rPr>
      <t xml:space="preserve">Tab. 7.1: </t>
    </r>
    <r>
      <rPr>
        <b/>
        <sz val="14"/>
        <color indexed="9"/>
        <rFont val="Calibri"/>
        <family val="2"/>
        <charset val="238"/>
      </rPr>
      <t>Zapojení vysoké školy do programů mezinárodní spolupráce (bez ohledu na zdroj financování)</t>
    </r>
  </si>
  <si>
    <t>Tab. 3.3: Studijní neúspěšnost 1. ročníku studia (v %)</t>
  </si>
  <si>
    <r>
      <rPr>
        <b/>
        <sz val="12"/>
        <color theme="0"/>
        <rFont val="Calibri"/>
        <family val="2"/>
        <charset val="238"/>
      </rPr>
      <t xml:space="preserve">Tab. 6.4: </t>
    </r>
    <r>
      <rPr>
        <b/>
        <sz val="14"/>
        <color theme="0"/>
        <rFont val="Calibri"/>
        <family val="2"/>
        <charset val="238"/>
      </rPr>
      <t>Vedoucí pracovníci (fyzické osoby)</t>
    </r>
  </si>
  <si>
    <t>Rektor/Děkan</t>
  </si>
  <si>
    <t>Prorektor/Proděkan</t>
  </si>
  <si>
    <t>Akademický senát</t>
  </si>
  <si>
    <t>Vědecká/umělecká/akademická rada</t>
  </si>
  <si>
    <t>Správní rada</t>
  </si>
  <si>
    <t xml:space="preserve">              z toho přírůstek e-knih v trvalém nákupu</t>
  </si>
  <si>
    <t xml:space="preserve">              z toho přírůstek fyzických jednotek</t>
  </si>
  <si>
    <t>Počet aktivních studií v těchto programech</t>
  </si>
  <si>
    <t xml:space="preserve"> - celkový údaj za VŠ není součtem údajů za jednotlivé fakulty!</t>
  </si>
  <si>
    <t>0,71–1</t>
  </si>
  <si>
    <t>více než 1</t>
  </si>
  <si>
    <r>
      <rPr>
        <b/>
        <sz val="12"/>
        <color theme="0"/>
        <rFont val="Calibri"/>
        <family val="2"/>
        <charset val="238"/>
      </rPr>
      <t xml:space="preserve">Tab. 6.6: </t>
    </r>
    <r>
      <rPr>
        <b/>
        <sz val="14"/>
        <color theme="0"/>
        <rFont val="Calibri"/>
        <family val="2"/>
        <charset val="238"/>
      </rPr>
      <t>Nově jmenovaní docenti a profesoři (počty)</t>
    </r>
  </si>
  <si>
    <t>CELEKM</t>
  </si>
  <si>
    <t>CELKEM*</t>
  </si>
  <si>
    <t>Počty aktivních studií</t>
  </si>
  <si>
    <t xml:space="preserve">                    Rakousko</t>
  </si>
  <si>
    <t xml:space="preserve">                    Slovensko</t>
  </si>
  <si>
    <t xml:space="preserve">                   ostatní státy EU</t>
  </si>
  <si>
    <t xml:space="preserve">       v tom:  Německo</t>
  </si>
  <si>
    <t xml:space="preserve">                    Polsko</t>
  </si>
  <si>
    <t xml:space="preserve">                   ostatní státy mimo EU</t>
  </si>
  <si>
    <t>Počet uchazečů (fyzické osoby)</t>
  </si>
  <si>
    <t>Tab. 6.1: Akademičtí a vědečtí pracovníci a ostatní zaměstnanci celkem (průměrné přepočtené počty)</t>
  </si>
  <si>
    <t xml:space="preserve">              z toho fyzických jednotek</t>
  </si>
  <si>
    <t xml:space="preserve">              z toho e-knih v trvalém nákupu</t>
  </si>
  <si>
    <t>Podíl [%] a počet absolventů doktorského studia, u nichž délka zahraničního pobytu dosáhla alespoň 1 měsíc (tj. 30 dní)</t>
  </si>
  <si>
    <t>Podíl [%] a počet absolventů, kteří během svého studia vyjeli na zahraniční pobyt v délce alespoň 14 dní</t>
  </si>
  <si>
    <r>
      <rPr>
        <b/>
        <sz val="12"/>
        <color theme="0"/>
        <rFont val="Calibri"/>
        <family val="2"/>
        <charset val="238"/>
        <scheme val="minor"/>
      </rPr>
      <t>Tab. 2.4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theme="0"/>
        <rFont val="Calibri"/>
        <family val="2"/>
        <charset val="238"/>
      </rPr>
      <t>Akreditované studijní programy uskutečňované společně s jinou vysokou školou nebo s veřejnou výzkumnou institucí* se sídlem v ČR</t>
    </r>
  </si>
  <si>
    <r>
      <rPr>
        <b/>
        <sz val="12"/>
        <color theme="0"/>
        <rFont val="Calibri"/>
        <family val="2"/>
        <charset val="238"/>
        <scheme val="minor"/>
      </rPr>
      <t>Tab. 2.5</t>
    </r>
    <r>
      <rPr>
        <b/>
        <sz val="14"/>
        <color theme="0"/>
        <rFont val="Calibri"/>
        <family val="2"/>
        <charset val="238"/>
        <scheme val="minor"/>
      </rPr>
      <t xml:space="preserve">: </t>
    </r>
    <r>
      <rPr>
        <b/>
        <sz val="14"/>
        <color indexed="9"/>
        <rFont val="Calibri"/>
        <family val="2"/>
        <charset val="238"/>
      </rPr>
      <t>Akreditované studijní programy uskutečňované společně s vyšší odbornou školou</t>
    </r>
  </si>
  <si>
    <r>
      <rPr>
        <b/>
        <sz val="12"/>
        <color theme="0"/>
        <rFont val="Calibri"/>
        <family val="2"/>
        <charset val="238"/>
      </rPr>
      <t>Tab. 8.4</t>
    </r>
    <r>
      <rPr>
        <b/>
        <sz val="14"/>
        <color theme="0"/>
        <rFont val="Calibri"/>
        <family val="2"/>
        <charset val="238"/>
      </rPr>
      <t xml:space="preserve">: Transfer znalostí a výsledků výzkumu do praxe </t>
    </r>
  </si>
  <si>
    <t>Tab. 6.5: Akademičtí a vědečtí pracovníci s cizím státním občanstvím (průměrné přepočtené počty)</t>
  </si>
  <si>
    <t>Ostatní zaměstnanci*****</t>
  </si>
  <si>
    <t>Postdoktorandi ("postdok")***</t>
  </si>
  <si>
    <t>Ostatní vědečtí, výzkumní a vývojoví pracovníci****</t>
  </si>
  <si>
    <t>ženy z celkového počtu (bez ohledu na státní občanství)</t>
  </si>
  <si>
    <t>kód</t>
  </si>
  <si>
    <t>Široce vymezené obory ISCED-F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</si>
  <si>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</si>
  <si>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</si>
  <si>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</si>
  <si>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</si>
  <si>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</si>
  <si>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</si>
  <si>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</si>
  <si>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</si>
  <si>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</si>
  <si>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</si>
  <si>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</si>
  <si>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Služby</t>
  </si>
  <si>
    <t>Informační a komunikační technologie</t>
  </si>
  <si>
    <t>Programy a kvalifikace – všeobecné vzdělání</t>
  </si>
  <si>
    <t>Vzdělávání a výchova</t>
  </si>
  <si>
    <t>Umění a humanitní vědy</t>
  </si>
  <si>
    <t>Společenské vědy, žurnalistika a informační vědy</t>
  </si>
  <si>
    <t>Obchod, administrativa a právo</t>
  </si>
  <si>
    <t>Přírodní vědy, matematika a statistika</t>
  </si>
  <si>
    <t>Technika, výroba a stavebnictví</t>
  </si>
  <si>
    <t>Zemědělství, lesnictví, rybářství a veterinářství</t>
  </si>
  <si>
    <t>Zdravotní a sociální péče, péče o příznivé životní podmínky</t>
  </si>
  <si>
    <t>Mimořádní profesoři</t>
  </si>
  <si>
    <t>Široce vymezený obory ISCED-F</t>
  </si>
  <si>
    <t>Široce vymezený obor ISCED-F</t>
  </si>
  <si>
    <t>Vědečtí a odborní pracovníci**</t>
  </si>
  <si>
    <t>Tab. 6.2: Věková struktura akademických, vědeckých a ostatních pracovníků (počty fyzických osob*)</t>
  </si>
  <si>
    <t>Vysokoškolské ústavy a zemědělské nebo lesnické statky</t>
  </si>
  <si>
    <t>Akademický profil</t>
  </si>
  <si>
    <t>Profesní profil</t>
  </si>
  <si>
    <t>Profesoři jmenovaní v roce 2020</t>
  </si>
  <si>
    <t>Docenti jmenovaní v roce 2020</t>
  </si>
  <si>
    <t>Počet podaných žádostí/rezervací o ubytování k 31/12/2020</t>
  </si>
  <si>
    <t>Počet kladně vyřízených žádostí/rezervací o ubytování k 31/12/2020</t>
  </si>
  <si>
    <t>Počet lůžkodnů v roce 2020</t>
  </si>
  <si>
    <t>Počet hlavních jídel vydaných v roce 2020 studentům</t>
  </si>
  <si>
    <t>Počet hlavních jídel vydaných v roce 2020 zaměstnancům vysoké školy</t>
  </si>
  <si>
    <t>Počet hlavních jídel vydaných v roce 2020 ostatním strávníkům</t>
  </si>
  <si>
    <r>
      <t xml:space="preserve">Vědečtí </t>
    </r>
    <r>
      <rPr>
        <b/>
        <sz val="10"/>
        <rFont val="Calibri"/>
        <family val="2"/>
        <charset val="238"/>
        <scheme val="minor"/>
      </rPr>
      <t>pracovníci nespadající do ostatních kategorií</t>
    </r>
  </si>
  <si>
    <r>
      <t xml:space="preserve">Vědečtí </t>
    </r>
    <r>
      <rPr>
        <b/>
        <sz val="10"/>
        <color theme="1"/>
        <rFont val="Calibri"/>
        <family val="2"/>
        <charset val="238"/>
        <scheme val="minor"/>
      </rPr>
      <t>pracovníci nespadající do ostatních kategorií</t>
    </r>
  </si>
  <si>
    <t>Počet odebíraných titulů periodik:
                - fyzicky</t>
  </si>
  <si>
    <t>Univerzita J. E. Purkyně v Ústí n. L.</t>
  </si>
  <si>
    <t>1</t>
  </si>
  <si>
    <t>Fakulta sociálně ekonomická</t>
  </si>
  <si>
    <t>Fakulta strojního inženýrství</t>
  </si>
  <si>
    <t>Fakulta umění a designu</t>
  </si>
  <si>
    <t>Fakulta zdravotnických studií</t>
  </si>
  <si>
    <t>Fakulta životního prostředí</t>
  </si>
  <si>
    <t>Pedagogická fakulta</t>
  </si>
  <si>
    <t>Přírodovědecká fakulta</t>
  </si>
  <si>
    <t>Filozofická fakulta</t>
  </si>
  <si>
    <t>Fakulta strojního  inženýrství</t>
  </si>
  <si>
    <t>Univerzita Jana Evangelisty Purkyně v Ústí nad Labem</t>
  </si>
  <si>
    <t>Filologie/obor Německá filologie v česko-německém interkulturním kontextu</t>
  </si>
  <si>
    <t>Univerzita Bayreuth (Německo)</t>
  </si>
  <si>
    <t>Double degree program</t>
  </si>
  <si>
    <t xml:space="preserve">navazující magisterský </t>
  </si>
  <si>
    <t>Interkulturní germanistika v česko-německém kontextu</t>
  </si>
  <si>
    <t>Environmentální chemie a technologie</t>
  </si>
  <si>
    <t>Ústav anorganické chemie AV ČR, v.v.i.</t>
  </si>
  <si>
    <t>doktorský</t>
  </si>
  <si>
    <t>Ekologie a ochrana prostředí/obor Environmentální analytická chemie</t>
  </si>
  <si>
    <t>Název studijního programu 3</t>
  </si>
  <si>
    <t>Aplikované nanotechnologie</t>
  </si>
  <si>
    <t>Název studijního programu 4</t>
  </si>
  <si>
    <t xml:space="preserve">Počítačové modelování ve vědě a technice </t>
  </si>
  <si>
    <t>Astronomický ústav AV ČR, v.v.i., Ústav chemických procesů AV ČR, v.v.i., Ústav jaderné fyziky AV ČR, v.v.i. a Ústav termomechaniky AV ČR,v.v.i.</t>
  </si>
  <si>
    <t>Název studijního programu 5</t>
  </si>
  <si>
    <t>Computer Modelling in Science and Technology</t>
  </si>
  <si>
    <t>Název studijního programu 6</t>
  </si>
  <si>
    <t>Regulace a behaviorální studia</t>
  </si>
  <si>
    <t>Ústav výzkumu globální změny AV ČR, v.v.i.</t>
  </si>
  <si>
    <t>Název studijního programu 7</t>
  </si>
  <si>
    <t>Regulation and Behavioural Studies</t>
  </si>
  <si>
    <t>Z toho počet žen na FSE</t>
  </si>
  <si>
    <t>Z toho počet cizinců na FSE</t>
  </si>
  <si>
    <t>Z toho počet žen na FSI</t>
  </si>
  <si>
    <t>Z toho počet cizinců na FSI</t>
  </si>
  <si>
    <t>Z toho počet žen na FUD</t>
  </si>
  <si>
    <t>Z toho počet cizinců na FUD</t>
  </si>
  <si>
    <t>Z toho počet žen na FZS</t>
  </si>
  <si>
    <t>Z toho počet cizinců na FZS</t>
  </si>
  <si>
    <t>Z toho počet žen na FŽP</t>
  </si>
  <si>
    <t>Z toho počet cizinců na FŽP</t>
  </si>
  <si>
    <t>Z toho počet žen na FF</t>
  </si>
  <si>
    <t>Z toho počet cizinců na FF</t>
  </si>
  <si>
    <t>Z toho počet žen na PF</t>
  </si>
  <si>
    <t>Z toho počet cizinců na PF</t>
  </si>
  <si>
    <t>Z toho počet žen na PřF</t>
  </si>
  <si>
    <t>Z toho počet cizinců na PřF</t>
  </si>
  <si>
    <t>¨</t>
  </si>
  <si>
    <t>Univerzita J. E. Purkyně v Ústí n. L.
Filozofická fakulta</t>
  </si>
  <si>
    <t>Univerzita J. E. Purkyně 
v Ústí n. L.</t>
  </si>
  <si>
    <t>podíl</t>
  </si>
  <si>
    <t>počet</t>
  </si>
  <si>
    <t xml:space="preserve">Podíl [%] a počet absolventů doktorského studia, u nichž délka zahraničního pobytu dosáhla alespoň 1 měsíc (tj. 30 dní) </t>
  </si>
  <si>
    <t/>
  </si>
  <si>
    <t>Univerzita J. E. Purkyně 
v Ústí nad Labem</t>
  </si>
  <si>
    <t>Ostatní pracoviště celkem
(REK, VK, CI, SKM)</t>
  </si>
  <si>
    <t>Přírodovědecká fakutla</t>
  </si>
  <si>
    <t xml:space="preserve"> </t>
  </si>
  <si>
    <t>Fakulta sociálně eknonomická</t>
  </si>
  <si>
    <t>Ředitel ústavu, vysokoškolského zemědělského nebo lesního statku a ostatních pracovišť</t>
  </si>
  <si>
    <t xml:space="preserve">Filozofická fakulta </t>
  </si>
  <si>
    <t xml:space="preserve">Přírodovědecká fakulta </t>
  </si>
  <si>
    <t>UJEP - úroveň VŠ/rektorátu, nikoliv údaje za součásti VŠ</t>
  </si>
  <si>
    <t>Fakulta sociálně eknomická</t>
  </si>
  <si>
    <t>Fakulta zdravonických studií</t>
  </si>
  <si>
    <t>UJEP CELKEM</t>
  </si>
  <si>
    <t>x</t>
  </si>
  <si>
    <r>
      <rPr>
        <b/>
        <sz val="12"/>
        <color theme="0"/>
        <rFont val="Calibri"/>
        <family val="2"/>
        <charset val="238"/>
      </rPr>
      <t>Tab. 3.2</t>
    </r>
    <r>
      <rPr>
        <b/>
        <sz val="14"/>
        <color theme="0"/>
        <rFont val="Calibri"/>
        <family val="2"/>
        <charset val="238"/>
      </rPr>
      <t>: Studenti - samoplátci (počty studií)</t>
    </r>
  </si>
  <si>
    <r>
      <rPr>
        <b/>
        <sz val="12"/>
        <color indexed="9"/>
        <rFont val="Calibri"/>
        <family val="2"/>
        <charset val="238"/>
      </rPr>
      <t xml:space="preserve">Tab. 3.4: </t>
    </r>
    <r>
      <rPr>
        <b/>
        <sz val="14"/>
        <color indexed="9"/>
        <rFont val="Calibri"/>
        <family val="2"/>
        <charset val="238"/>
      </rPr>
      <t xml:space="preserve">Stipendia studentům podle účelu stipendia 
</t>
    </r>
    <r>
      <rPr>
        <b/>
        <sz val="14"/>
        <color theme="0"/>
        <rFont val="Calibri"/>
        <family val="2"/>
        <charset val="238"/>
      </rPr>
      <t>(počty fyzických osob</t>
    </r>
    <r>
      <rPr>
        <b/>
        <sz val="14"/>
        <color indexed="9"/>
        <rFont val="Calibri"/>
        <family val="2"/>
        <charset val="238"/>
      </rPr>
      <t>)</t>
    </r>
  </si>
  <si>
    <t>Průměrná výše stipendia</t>
  </si>
  <si>
    <t xml:space="preserve">    z toho ubytovací stipendium</t>
  </si>
  <si>
    <t>P = prezenční, K/D = kombinované/ distanční</t>
  </si>
  <si>
    <t>Postdoktorandi ("postdok")</t>
  </si>
  <si>
    <t>Ostatní vědečtí, výzkumní a vývojoví pracovníci</t>
  </si>
  <si>
    <t>Ostatní zaměstnanci</t>
  </si>
  <si>
    <t>Vědečtí a odborní pracovníci</t>
  </si>
  <si>
    <t>Ostatní pracoviště celkem (REK, VK, CI, SKM)</t>
  </si>
  <si>
    <t>Vědečtí pracovníci*</t>
  </si>
  <si>
    <r>
      <rPr>
        <b/>
        <sz val="12"/>
        <color theme="0"/>
        <rFont val="Calibri"/>
        <family val="2"/>
        <charset val="238"/>
        <scheme val="minor"/>
      </rPr>
      <t xml:space="preserve">Tab. 6.3: </t>
    </r>
    <r>
      <rPr>
        <b/>
        <sz val="14"/>
        <color theme="0"/>
        <rFont val="Calibri"/>
        <family val="2"/>
        <charset val="238"/>
        <scheme val="minor"/>
      </rPr>
      <t>Počty akademických a vědeckých pracovníků podle rozsahu pracovních úvazků a nejvyšší dosažené kvalifikace
(počty fyzických osob dle rozsahu úvazků)</t>
    </r>
  </si>
  <si>
    <t>Fakulty, vysokoškoslské ústavy a ostatní pracoviště celkem</t>
  </si>
  <si>
    <t>Kvestor/ Tajemník</t>
  </si>
  <si>
    <t>Vedoucí pracovník katedry/institutu/výzkumného pracoviště</t>
  </si>
  <si>
    <t xml:space="preserve">Vedoucí pracovníci CELKEM </t>
  </si>
  <si>
    <t>Na dané VŠ</t>
  </si>
  <si>
    <t>Věkový průměr nově jmenovaných</t>
  </si>
  <si>
    <t>Kmenoví zaměstnanci VŠ jmenovaní na jiné VŠ</t>
  </si>
  <si>
    <t>Počet vyslaných studentů</t>
  </si>
  <si>
    <t>Počet projektů</t>
  </si>
  <si>
    <t>Počet přijatých studentů</t>
  </si>
  <si>
    <t>Dotace v tis. Kč</t>
  </si>
  <si>
    <t>Počet vyslaných akademických 
a vědeckých pracovníků</t>
  </si>
  <si>
    <t>Počet přijatých akademických 
a vědeckých pracovníků</t>
  </si>
  <si>
    <r>
      <rPr>
        <b/>
        <sz val="12"/>
        <color theme="0"/>
        <rFont val="Calibri"/>
        <family val="2"/>
        <charset val="238"/>
      </rPr>
      <t xml:space="preserve">Tab. 7.2: </t>
    </r>
    <r>
      <rPr>
        <b/>
        <sz val="14"/>
        <color theme="0"/>
        <rFont val="Calibri"/>
        <family val="2"/>
        <charset val="238"/>
      </rPr>
      <t>Mobilita studentů, akademických a ostatních pracovníků podle zemí (bez ohledu na zdroj financování) (vysoká škola bez dalšího zásahu pouze vyplní tabulku příslušnými hodnotami)</t>
    </r>
  </si>
  <si>
    <t>Absolventské stáže (z celkem)</t>
  </si>
  <si>
    <t>Počet vyslaných akademických pracovníků</t>
  </si>
  <si>
    <t>Počet přijatých akademických pracovníků</t>
  </si>
  <si>
    <t>Počet vyslaných ostatních pracovníků</t>
  </si>
  <si>
    <t>Počet přijatých ostatních pracovníků</t>
  </si>
  <si>
    <t>Virtuálně 
(z celkem)</t>
  </si>
  <si>
    <t>UJEP</t>
  </si>
  <si>
    <r>
      <t xml:space="preserve">Tab. 7.3: </t>
    </r>
    <r>
      <rPr>
        <b/>
        <sz val="14"/>
        <color indexed="9"/>
        <rFont val="Calibri"/>
        <family val="2"/>
        <charset val="238"/>
      </rPr>
      <t>Mobilita absolventů (počty a podíly absolvovaných studií)</t>
    </r>
  </si>
  <si>
    <r>
      <rPr>
        <b/>
        <sz val="12"/>
        <color theme="0"/>
        <rFont val="Calibri"/>
        <family val="2"/>
        <charset val="238"/>
      </rPr>
      <t xml:space="preserve">Tab. 8.1: </t>
    </r>
    <r>
      <rPr>
        <b/>
        <sz val="14"/>
        <color theme="0"/>
        <rFont val="Calibri"/>
        <family val="2"/>
        <charset val="238"/>
      </rPr>
      <t xml:space="preserve"> Konference (spolu)pořádané vysokou školou (počty)</t>
    </r>
  </si>
  <si>
    <t>Fyzické</t>
  </si>
  <si>
    <t>Virtuální</t>
  </si>
  <si>
    <t>Mezinárodní konference</t>
  </si>
  <si>
    <t xml:space="preserve">S počtem účastníků vyšším 
než 60 </t>
  </si>
  <si>
    <t>Počet osob podílejících se na zajištění praxí</t>
  </si>
  <si>
    <r>
      <rPr>
        <b/>
        <sz val="12"/>
        <color indexed="9"/>
        <rFont val="Calibri"/>
        <family val="2"/>
        <charset val="238"/>
      </rPr>
      <t xml:space="preserve">Tab. 8.2: </t>
    </r>
    <r>
      <rPr>
        <b/>
        <sz val="14"/>
        <color indexed="9"/>
        <rFont val="Calibri"/>
        <family val="2"/>
        <charset val="238"/>
      </rPr>
      <t>Odborníci z aplikační sféry podílející se na výuce a na praxi v akreditovaných studijních programech (počty)</t>
    </r>
  </si>
  <si>
    <r>
      <rPr>
        <b/>
        <sz val="12"/>
        <color indexed="9"/>
        <rFont val="Calibri"/>
        <family val="2"/>
        <charset val="238"/>
      </rPr>
      <t xml:space="preserve">Tab. 8.3: </t>
    </r>
    <r>
      <rPr>
        <b/>
        <sz val="14"/>
        <color indexed="9"/>
        <rFont val="Calibri"/>
        <family val="2"/>
        <charset val="238"/>
      </rPr>
      <t>Studijní</t>
    </r>
    <r>
      <rPr>
        <b/>
        <sz val="14"/>
        <rFont val="Calibri"/>
        <family val="2"/>
        <charset val="238"/>
      </rPr>
      <t xml:space="preserve"> </t>
    </r>
    <r>
      <rPr>
        <b/>
        <sz val="14"/>
        <color theme="0"/>
        <rFont val="Calibri"/>
        <family val="2"/>
        <charset val="238"/>
      </rPr>
      <t>obory/programy,</t>
    </r>
    <r>
      <rPr>
        <b/>
        <sz val="14"/>
        <color indexed="9"/>
        <rFont val="Calibri"/>
        <family val="2"/>
        <charset val="238"/>
      </rPr>
      <t xml:space="preserve"> které mají ve své obsahové náplni povinné absolvování odborné praxe po dobu alespoň 1 měsíce</t>
    </r>
    <r>
      <rPr>
        <b/>
        <sz val="14"/>
        <color indexed="9"/>
        <rFont val="Calibri"/>
        <family val="2"/>
        <charset val="238"/>
      </rPr>
      <t xml:space="preserve"> (počty)</t>
    </r>
  </si>
  <si>
    <t>Počty studijních oborů/programů</t>
  </si>
  <si>
    <t>Počet nových spin-off/start-up podniků</t>
  </si>
  <si>
    <t>Celkový počet smluv s výjimkou (pandemie)</t>
  </si>
  <si>
    <t>Celkový počet ukončených smluv (pandemie)</t>
  </si>
  <si>
    <t>Celkový počet upravených smluv (pandemie)</t>
  </si>
  <si>
    <t xml:space="preserve">               - elektronicky (odhad)</t>
  </si>
  <si>
    <t xml:space="preserve">               - v obou formách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</si>
</sst>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&quot;Kč&quot;_-;\-* #,##0\ &quot;Kč&quot;_-;_-* &quot;-&quot;??\ &quot;Kč&quot;_-;_-@_-"/>
    <numFmt numFmtId="165" formatCode="#,##0.0"/>
    <numFmt numFmtId="166" formatCode="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0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  <font>
      <b/>
      <sz val="14"/>
      <color theme="0"/>
      <name val="Calibri"/>
      <family val="2"/>
      <charset val="238"/>
    </font>
    <font>
      <b/>
      <sz val="12"/>
      <color rgb="FF00B0F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80008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rgb="FF80008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</patternFill>
    </fill>
    <fill>
      <patternFill patternType="solid">
        <fgColor rgb="FF800080"/>
        <bgColor indexed="64"/>
      </patternFill>
    </fill>
    <fill>
      <patternFill patternType="solid">
        <fgColor theme="1" tint="0.49998474074526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44" fontId="28" fillId="0" borderId="0" applyFont="0" applyFill="0" applyBorder="0" applyAlignment="0" applyProtection="0"/>
  </cellStyleXfs>
  <cellXfs count="726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5" fillId="0" borderId="0" xfId="0" applyFont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5" fillId="0" borderId="0" xfId="0" applyFont="1" applyFill="1" applyBorder="1"/>
    <xf numFmtId="0" fontId="5" fillId="0" borderId="0" xfId="0" applyFont="1" applyFill="1"/>
    <xf numFmtId="0" fontId="6" fillId="0" borderId="1" xfId="0" applyFont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/>
    <xf numFmtId="0" fontId="6" fillId="0" borderId="2" xfId="0" applyFont="1" applyFill="1" applyBorder="1" applyAlignment="1">
      <alignment wrapText="1"/>
    </xf>
    <xf numFmtId="0" fontId="13" fillId="0" borderId="0" xfId="0" applyFont="1"/>
    <xf numFmtId="0" fontId="17" fillId="0" borderId="0" xfId="0" applyFont="1"/>
    <xf numFmtId="0" fontId="20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5" fillId="0" borderId="0" xfId="0" applyFont="1" applyAlignment="1"/>
    <xf numFmtId="0" fontId="17" fillId="0" borderId="0" xfId="0" applyFont="1" applyAlignment="1"/>
    <xf numFmtId="0" fontId="6" fillId="0" borderId="0" xfId="0" applyFont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5" fillId="0" borderId="11" xfId="0" applyFont="1" applyBorder="1"/>
    <xf numFmtId="0" fontId="5" fillId="0" borderId="2" xfId="0" applyFont="1" applyBorder="1"/>
    <xf numFmtId="0" fontId="5" fillId="0" borderId="10" xfId="0" applyFont="1" applyBorder="1"/>
    <xf numFmtId="0" fontId="1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righ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7" fillId="0" borderId="5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top" wrapText="1"/>
    </xf>
    <xf numFmtId="0" fontId="10" fillId="0" borderId="10" xfId="0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right"/>
    </xf>
    <xf numFmtId="0" fontId="10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6" fillId="0" borderId="0" xfId="0" applyFont="1"/>
    <xf numFmtId="0" fontId="7" fillId="2" borderId="22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24" fillId="2" borderId="2" xfId="0" applyFont="1" applyFill="1" applyBorder="1" applyAlignment="1">
      <alignment wrapText="1"/>
    </xf>
    <xf numFmtId="0" fontId="16" fillId="0" borderId="10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24" fillId="2" borderId="22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2" borderId="22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15" fillId="0" borderId="0" xfId="0" applyFont="1"/>
    <xf numFmtId="0" fontId="10" fillId="2" borderId="2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right"/>
    </xf>
    <xf numFmtId="0" fontId="16" fillId="3" borderId="2" xfId="0" applyFont="1" applyFill="1" applyBorder="1" applyAlignment="1">
      <alignment wrapText="1"/>
    </xf>
    <xf numFmtId="0" fontId="16" fillId="3" borderId="1" xfId="0" applyNumberFormat="1" applyFont="1" applyFill="1" applyBorder="1" applyAlignment="1">
      <alignment horizontal="center"/>
    </xf>
    <xf numFmtId="0" fontId="16" fillId="3" borderId="7" xfId="0" applyFont="1" applyFill="1" applyBorder="1" applyAlignment="1">
      <alignment wrapText="1"/>
    </xf>
    <xf numFmtId="0" fontId="16" fillId="3" borderId="8" xfId="0" applyNumberFormat="1" applyFont="1" applyFill="1" applyBorder="1" applyAlignment="1">
      <alignment horizontal="center"/>
    </xf>
    <xf numFmtId="49" fontId="16" fillId="0" borderId="8" xfId="0" applyNumberFormat="1" applyFont="1" applyBorder="1" applyAlignment="1">
      <alignment horizontal="right"/>
    </xf>
    <xf numFmtId="0" fontId="16" fillId="0" borderId="2" xfId="0" applyFont="1" applyFill="1" applyBorder="1" applyAlignment="1">
      <alignment wrapText="1"/>
    </xf>
    <xf numFmtId="0" fontId="16" fillId="0" borderId="1" xfId="0" applyNumberFormat="1" applyFont="1" applyBorder="1" applyAlignment="1">
      <alignment horizontal="center"/>
    </xf>
    <xf numFmtId="0" fontId="14" fillId="0" borderId="0" xfId="0" applyFont="1" applyFill="1" applyAlignment="1">
      <alignment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6" fillId="0" borderId="0" xfId="0" applyFont="1" applyAlignment="1"/>
    <xf numFmtId="0" fontId="5" fillId="0" borderId="0" xfId="0" applyFont="1" applyAlignment="1">
      <alignment horizontal="left"/>
    </xf>
    <xf numFmtId="49" fontId="16" fillId="0" borderId="1" xfId="0" applyNumberFormat="1" applyFont="1" applyFill="1" applyBorder="1" applyAlignment="1">
      <alignment horizontal="right"/>
    </xf>
    <xf numFmtId="0" fontId="6" fillId="0" borderId="11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wrapText="1"/>
    </xf>
    <xf numFmtId="49" fontId="16" fillId="0" borderId="11" xfId="0" applyNumberFormat="1" applyFont="1" applyBorder="1" applyAlignment="1">
      <alignment horizontal="right"/>
    </xf>
    <xf numFmtId="0" fontId="16" fillId="0" borderId="1" xfId="0" applyNumberFormat="1" applyFont="1" applyFill="1" applyBorder="1" applyAlignment="1">
      <alignment horizontal="center"/>
    </xf>
    <xf numFmtId="0" fontId="16" fillId="0" borderId="11" xfId="0" applyNumberFormat="1" applyFont="1" applyFill="1" applyBorder="1" applyAlignment="1">
      <alignment horizontal="center"/>
    </xf>
    <xf numFmtId="0" fontId="7" fillId="2" borderId="14" xfId="0" applyFont="1" applyFill="1" applyBorder="1" applyAlignment="1"/>
    <xf numFmtId="0" fontId="16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0" fillId="3" borderId="60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7" fillId="2" borderId="35" xfId="0" applyFont="1" applyFill="1" applyBorder="1" applyAlignment="1"/>
    <xf numFmtId="49" fontId="16" fillId="0" borderId="1" xfId="0" applyNumberFormat="1" applyFont="1" applyBorder="1" applyAlignment="1"/>
    <xf numFmtId="0" fontId="16" fillId="3" borderId="1" xfId="0" applyNumberFormat="1" applyFont="1" applyFill="1" applyBorder="1" applyAlignment="1"/>
    <xf numFmtId="0" fontId="10" fillId="2" borderId="1" xfId="0" applyFont="1" applyFill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24" fillId="2" borderId="1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4" fillId="2" borderId="2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8" fillId="7" borderId="58" xfId="0" applyFont="1" applyFill="1" applyBorder="1" applyAlignment="1">
      <alignment wrapText="1"/>
    </xf>
    <xf numFmtId="0" fontId="39" fillId="7" borderId="45" xfId="0" applyNumberFormat="1" applyFont="1" applyFill="1" applyBorder="1" applyAlignment="1">
      <alignment horizontal="center"/>
    </xf>
    <xf numFmtId="0" fontId="39" fillId="7" borderId="45" xfId="0" applyFont="1" applyFill="1" applyBorder="1" applyAlignment="1">
      <alignment horizontal="center" vertical="center"/>
    </xf>
    <xf numFmtId="0" fontId="39" fillId="7" borderId="46" xfId="0" applyFont="1" applyFill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35" fillId="0" borderId="2" xfId="0" applyFont="1" applyBorder="1" applyAlignment="1"/>
    <xf numFmtId="0" fontId="0" fillId="0" borderId="0" xfId="0" applyAlignment="1"/>
    <xf numFmtId="0" fontId="6" fillId="0" borderId="4" xfId="0" applyFont="1" applyBorder="1" applyAlignment="1">
      <alignment horizontal="center" wrapText="1"/>
    </xf>
    <xf numFmtId="0" fontId="5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10" fillId="0" borderId="7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right"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right" vertical="center" wrapText="1"/>
    </xf>
    <xf numFmtId="0" fontId="0" fillId="0" borderId="0" xfId="0" applyFill="1"/>
    <xf numFmtId="0" fontId="35" fillId="0" borderId="7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wrapText="1"/>
    </xf>
    <xf numFmtId="0" fontId="10" fillId="0" borderId="0" xfId="0" applyFont="1" applyFill="1" applyBorder="1" applyAlignment="1"/>
    <xf numFmtId="0" fontId="16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38" fillId="7" borderId="10" xfId="0" applyFont="1" applyFill="1" applyBorder="1" applyAlignment="1">
      <alignment wrapText="1"/>
    </xf>
    <xf numFmtId="0" fontId="39" fillId="7" borderId="11" xfId="0" applyNumberFormat="1" applyFont="1" applyFill="1" applyBorder="1" applyAlignment="1">
      <alignment horizontal="center"/>
    </xf>
    <xf numFmtId="0" fontId="39" fillId="7" borderId="11" xfId="0" applyFont="1" applyFill="1" applyBorder="1" applyAlignment="1">
      <alignment horizontal="center" vertical="center"/>
    </xf>
    <xf numFmtId="0" fontId="39" fillId="7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38" fillId="7" borderId="41" xfId="0" applyFont="1" applyFill="1" applyBorder="1" applyAlignment="1">
      <alignment wrapText="1"/>
    </xf>
    <xf numFmtId="0" fontId="39" fillId="7" borderId="42" xfId="0" applyNumberFormat="1" applyFont="1" applyFill="1" applyBorder="1" applyAlignment="1">
      <alignment horizontal="center"/>
    </xf>
    <xf numFmtId="0" fontId="16" fillId="0" borderId="26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38" fillId="7" borderId="42" xfId="0" applyFont="1" applyFill="1" applyBorder="1" applyAlignment="1">
      <alignment horizontal="center" vertical="center"/>
    </xf>
    <xf numFmtId="0" fontId="38" fillId="7" borderId="43" xfId="0" applyFont="1" applyFill="1" applyBorder="1" applyAlignment="1">
      <alignment horizontal="center" vertical="center"/>
    </xf>
    <xf numFmtId="0" fontId="38" fillId="7" borderId="4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38" fillId="7" borderId="58" xfId="0" applyFont="1" applyFill="1" applyBorder="1" applyAlignment="1">
      <alignment horizontal="left"/>
    </xf>
    <xf numFmtId="0" fontId="38" fillId="7" borderId="45" xfId="0" applyFont="1" applyFill="1" applyBorder="1" applyAlignment="1">
      <alignment horizontal="center"/>
    </xf>
    <xf numFmtId="0" fontId="38" fillId="7" borderId="71" xfId="0" applyFont="1" applyFill="1" applyBorder="1" applyAlignment="1">
      <alignment horizontal="center"/>
    </xf>
    <xf numFmtId="0" fontId="38" fillId="7" borderId="58" xfId="0" applyFont="1" applyFill="1" applyBorder="1" applyAlignment="1">
      <alignment horizontal="center"/>
    </xf>
    <xf numFmtId="0" fontId="38" fillId="7" borderId="46" xfId="0" applyFont="1" applyFill="1" applyBorder="1" applyAlignment="1">
      <alignment horizontal="center"/>
    </xf>
    <xf numFmtId="0" fontId="38" fillId="7" borderId="75" xfId="0" applyFont="1" applyFill="1" applyBorder="1" applyAlignment="1">
      <alignment horizontal="center"/>
    </xf>
    <xf numFmtId="0" fontId="38" fillId="7" borderId="76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38" fillId="7" borderId="10" xfId="0" applyFont="1" applyFill="1" applyBorder="1" applyAlignment="1">
      <alignment vertical="center" wrapText="1"/>
    </xf>
    <xf numFmtId="42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8" fillId="7" borderId="11" xfId="0" applyNumberFormat="1" applyFont="1" applyFill="1" applyBorder="1" applyAlignment="1">
      <alignment horizontal="center" vertical="center"/>
    </xf>
    <xf numFmtId="42" fontId="38" fillId="7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38" fillId="7" borderId="70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9" fillId="7" borderId="11" xfId="0" applyNumberFormat="1" applyFont="1" applyFill="1" applyBorder="1" applyAlignment="1"/>
    <xf numFmtId="0" fontId="38" fillId="7" borderId="11" xfId="0" applyFont="1" applyFill="1" applyBorder="1" applyAlignment="1">
      <alignment horizontal="center" vertical="center"/>
    </xf>
    <xf numFmtId="0" fontId="38" fillId="7" borderId="4" xfId="0" applyFont="1" applyFill="1" applyBorder="1" applyAlignment="1">
      <alignment horizontal="center" vertical="center"/>
    </xf>
    <xf numFmtId="0" fontId="36" fillId="8" borderId="33" xfId="0" applyFont="1" applyFill="1" applyBorder="1" applyAlignment="1">
      <alignment wrapText="1"/>
    </xf>
    <xf numFmtId="0" fontId="10" fillId="0" borderId="18" xfId="0" applyFont="1" applyBorder="1" applyAlignment="1">
      <alignment horizontal="center" vertical="center" wrapText="1"/>
    </xf>
    <xf numFmtId="0" fontId="24" fillId="3" borderId="22" xfId="0" applyFont="1" applyFill="1" applyBorder="1" applyAlignment="1">
      <alignment vertical="center" wrapText="1"/>
    </xf>
    <xf numFmtId="2" fontId="33" fillId="6" borderId="70" xfId="0" applyNumberFormat="1" applyFont="1" applyFill="1" applyBorder="1" applyAlignment="1">
      <alignment vertical="center"/>
    </xf>
    <xf numFmtId="2" fontId="33" fillId="6" borderId="56" xfId="0" applyNumberFormat="1" applyFont="1" applyFill="1" applyBorder="1" applyAlignment="1">
      <alignment vertical="center"/>
    </xf>
    <xf numFmtId="0" fontId="16" fillId="0" borderId="19" xfId="0" applyFont="1" applyFill="1" applyBorder="1" applyAlignment="1">
      <alignment vertical="center" wrapText="1"/>
    </xf>
    <xf numFmtId="2" fontId="33" fillId="0" borderId="50" xfId="0" applyNumberFormat="1" applyFont="1" applyBorder="1" applyAlignment="1">
      <alignment vertical="center"/>
    </xf>
    <xf numFmtId="2" fontId="33" fillId="0" borderId="77" xfId="0" applyNumberFormat="1" applyFont="1" applyBorder="1" applyAlignment="1">
      <alignment vertical="center"/>
    </xf>
    <xf numFmtId="0" fontId="7" fillId="3" borderId="14" xfId="0" applyFont="1" applyFill="1" applyBorder="1" applyAlignment="1">
      <alignment vertical="center" wrapText="1"/>
    </xf>
    <xf numFmtId="0" fontId="16" fillId="0" borderId="3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38" fillId="7" borderId="35" xfId="0" applyFont="1" applyFill="1" applyBorder="1" applyAlignment="1">
      <alignment vertical="center" wrapText="1"/>
    </xf>
    <xf numFmtId="166" fontId="38" fillId="7" borderId="38" xfId="0" applyNumberFormat="1" applyFont="1" applyFill="1" applyBorder="1" applyAlignment="1">
      <alignment horizontal="right" vertical="center"/>
    </xf>
    <xf numFmtId="166" fontId="38" fillId="7" borderId="38" xfId="0" applyNumberFormat="1" applyFont="1" applyFill="1" applyBorder="1" applyAlignment="1">
      <alignment vertical="center"/>
    </xf>
    <xf numFmtId="166" fontId="38" fillId="7" borderId="24" xfId="0" applyNumberFormat="1" applyFont="1" applyFill="1" applyBorder="1" applyAlignment="1">
      <alignment vertical="center"/>
    </xf>
    <xf numFmtId="0" fontId="10" fillId="4" borderId="10" xfId="0" applyFont="1" applyFill="1" applyBorder="1" applyAlignment="1">
      <alignment vertical="center" wrapText="1"/>
    </xf>
    <xf numFmtId="166" fontId="10" fillId="4" borderId="11" xfId="0" applyNumberFormat="1" applyFont="1" applyFill="1" applyBorder="1" applyAlignment="1">
      <alignment horizontal="right" vertical="center"/>
    </xf>
    <xf numFmtId="166" fontId="10" fillId="4" borderId="11" xfId="0" applyNumberFormat="1" applyFont="1" applyFill="1" applyBorder="1" applyAlignment="1">
      <alignment vertical="center"/>
    </xf>
    <xf numFmtId="166" fontId="10" fillId="4" borderId="20" xfId="0" applyNumberFormat="1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8" fillId="7" borderId="58" xfId="0" applyFont="1" applyFill="1" applyBorder="1" applyAlignment="1">
      <alignment vertical="center" wrapText="1"/>
    </xf>
    <xf numFmtId="0" fontId="38" fillId="7" borderId="4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0" fillId="4" borderId="73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24" fillId="2" borderId="2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3" borderId="35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8" fillId="7" borderId="22" xfId="0" applyFont="1" applyFill="1" applyBorder="1" applyAlignment="1">
      <alignment vertical="center" wrapText="1"/>
    </xf>
    <xf numFmtId="0" fontId="39" fillId="7" borderId="23" xfId="0" applyFont="1" applyFill="1" applyBorder="1" applyAlignment="1">
      <alignment horizontal="center" vertical="center"/>
    </xf>
    <xf numFmtId="0" fontId="39" fillId="7" borderId="2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35" fillId="4" borderId="49" xfId="0" applyFont="1" applyFill="1" applyBorder="1" applyAlignment="1">
      <alignment vertical="center" wrapText="1"/>
    </xf>
    <xf numFmtId="0" fontId="6" fillId="4" borderId="59" xfId="0" applyFont="1" applyFill="1" applyBorder="1" applyAlignment="1">
      <alignment vertical="center" wrapText="1"/>
    </xf>
    <xf numFmtId="0" fontId="5" fillId="0" borderId="53" xfId="0" applyFont="1" applyBorder="1" applyAlignment="1">
      <alignment vertical="center"/>
    </xf>
    <xf numFmtId="0" fontId="10" fillId="0" borderId="1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8" fillId="7" borderId="48" xfId="0" applyFont="1" applyFill="1" applyBorder="1" applyAlignment="1">
      <alignment vertical="center" wrapText="1"/>
    </xf>
    <xf numFmtId="0" fontId="38" fillId="7" borderId="50" xfId="0" applyFont="1" applyFill="1" applyBorder="1" applyAlignment="1">
      <alignment horizontal="center" wrapText="1"/>
    </xf>
    <xf numFmtId="0" fontId="38" fillId="7" borderId="11" xfId="0" applyFont="1" applyFill="1" applyBorder="1" applyAlignment="1">
      <alignment horizontal="center" wrapText="1"/>
    </xf>
    <xf numFmtId="0" fontId="38" fillId="7" borderId="51" xfId="0" applyFont="1" applyFill="1" applyBorder="1" applyAlignment="1">
      <alignment horizontal="center" wrapText="1"/>
    </xf>
    <xf numFmtId="0" fontId="38" fillId="7" borderId="12" xfId="0" applyFont="1" applyFill="1" applyBorder="1" applyAlignment="1">
      <alignment horizontal="center" wrapText="1"/>
    </xf>
    <xf numFmtId="0" fontId="38" fillId="7" borderId="10" xfId="0" applyFont="1" applyFill="1" applyBorder="1" applyAlignment="1">
      <alignment horizontal="center" wrapText="1"/>
    </xf>
    <xf numFmtId="0" fontId="38" fillId="7" borderId="4" xfId="0" applyFont="1" applyFill="1" applyBorder="1" applyAlignment="1">
      <alignment horizontal="center" wrapText="1"/>
    </xf>
    <xf numFmtId="0" fontId="38" fillId="7" borderId="49" xfId="0" applyFont="1" applyFill="1" applyBorder="1" applyAlignment="1">
      <alignment horizontal="center" wrapText="1"/>
    </xf>
    <xf numFmtId="0" fontId="36" fillId="7" borderId="2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165" fontId="7" fillId="2" borderId="16" xfId="0" applyNumberFormat="1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right" vertical="center" wrapText="1"/>
    </xf>
    <xf numFmtId="165" fontId="36" fillId="4" borderId="13" xfId="0" applyNumberFormat="1" applyFont="1" applyFill="1" applyBorder="1" applyAlignment="1">
      <alignment horizontal="right" vertical="center" wrapText="1"/>
    </xf>
    <xf numFmtId="1" fontId="39" fillId="0" borderId="1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2" fontId="7" fillId="4" borderId="13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2" fontId="7" fillId="4" borderId="13" xfId="0" applyNumberFormat="1" applyFont="1" applyFill="1" applyBorder="1" applyAlignment="1">
      <alignment horizontal="center" vertical="center" wrapText="1"/>
    </xf>
    <xf numFmtId="1" fontId="32" fillId="4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2" fontId="32" fillId="4" borderId="13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/>
    </xf>
    <xf numFmtId="1" fontId="22" fillId="3" borderId="3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" fontId="5" fillId="4" borderId="13" xfId="0" applyNumberFormat="1" applyFont="1" applyFill="1" applyBorder="1" applyAlignment="1">
      <alignment horizontal="center" vertical="center" wrapText="1"/>
    </xf>
    <xf numFmtId="2" fontId="29" fillId="4" borderId="13" xfId="0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/>
    </xf>
    <xf numFmtId="0" fontId="41" fillId="7" borderId="11" xfId="0" applyFont="1" applyFill="1" applyBorder="1" applyAlignment="1">
      <alignment horizontal="center" vertical="center"/>
    </xf>
    <xf numFmtId="0" fontId="41" fillId="7" borderId="4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" fontId="10" fillId="3" borderId="1" xfId="0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16" fillId="0" borderId="2" xfId="1" applyFont="1" applyBorder="1" applyAlignment="1">
      <alignment vertical="center" wrapText="1"/>
    </xf>
    <xf numFmtId="0" fontId="36" fillId="7" borderId="10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38" fillId="7" borderId="11" xfId="0" applyFont="1" applyFill="1" applyBorder="1" applyAlignment="1">
      <alignment horizontal="center" vertical="center" wrapText="1"/>
    </xf>
    <xf numFmtId="0" fontId="38" fillId="7" borderId="4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8" fillId="7" borderId="2" xfId="0" applyFont="1" applyFill="1" applyBorder="1" applyAlignment="1">
      <alignment vertical="center" wrapText="1"/>
    </xf>
    <xf numFmtId="0" fontId="38" fillId="7" borderId="1" xfId="0" applyNumberFormat="1" applyFont="1" applyFill="1" applyBorder="1" applyAlignment="1">
      <alignment horizontal="center" vertical="center" wrapText="1"/>
    </xf>
    <xf numFmtId="0" fontId="38" fillId="7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8" fillId="7" borderId="11" xfId="0" applyNumberFormat="1" applyFont="1" applyFill="1" applyBorder="1" applyAlignment="1">
      <alignment horizontal="center" vertical="center" wrapText="1"/>
    </xf>
    <xf numFmtId="0" fontId="38" fillId="7" borderId="12" xfId="0" applyNumberFormat="1" applyFont="1" applyFill="1" applyBorder="1" applyAlignment="1">
      <alignment horizontal="center" vertical="center" wrapText="1"/>
    </xf>
    <xf numFmtId="0" fontId="38" fillId="7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5" fontId="6" fillId="3" borderId="9" xfId="5" applyNumberFormat="1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5" fontId="6" fillId="3" borderId="4" xfId="5" applyNumberFormat="1" applyFont="1" applyFill="1" applyBorder="1" applyAlignment="1">
      <alignment horizontal="center" vertical="center" wrapText="1"/>
    </xf>
    <xf numFmtId="164" fontId="6" fillId="3" borderId="1" xfId="5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6" fillId="8" borderId="33" xfId="0" applyFont="1" applyFill="1" applyBorder="1" applyAlignment="1">
      <alignment wrapText="1"/>
    </xf>
    <xf numFmtId="0" fontId="0" fillId="0" borderId="25" xfId="0" applyBorder="1" applyAlignment="1"/>
    <xf numFmtId="0" fontId="0" fillId="0" borderId="6" xfId="0" applyBorder="1" applyAlignment="1"/>
    <xf numFmtId="0" fontId="36" fillId="8" borderId="5" xfId="0" applyFont="1" applyFill="1" applyBorder="1" applyAlignment="1">
      <alignment wrapText="1"/>
    </xf>
    <xf numFmtId="0" fontId="0" fillId="0" borderId="26" xfId="0" applyBorder="1" applyAlignment="1"/>
    <xf numFmtId="0" fontId="37" fillId="8" borderId="33" xfId="0" applyFont="1" applyFill="1" applyBorder="1" applyAlignment="1">
      <alignment wrapText="1"/>
    </xf>
    <xf numFmtId="0" fontId="36" fillId="8" borderId="27" xfId="0" applyFont="1" applyFill="1" applyBorder="1" applyAlignment="1">
      <alignment wrapText="1"/>
    </xf>
    <xf numFmtId="0" fontId="0" fillId="0" borderId="28" xfId="0" applyBorder="1" applyAlignment="1"/>
    <xf numFmtId="0" fontId="0" fillId="0" borderId="29" xfId="0" applyBorder="1" applyAlignment="1"/>
    <xf numFmtId="0" fontId="2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0" fillId="0" borderId="19" xfId="0" applyBorder="1" applyAlignment="1">
      <alignment wrapText="1"/>
    </xf>
    <xf numFmtId="0" fontId="10" fillId="0" borderId="8" xfId="0" applyFont="1" applyBorder="1" applyAlignment="1">
      <alignment wrapText="1"/>
    </xf>
    <xf numFmtId="0" fontId="0" fillId="0" borderId="18" xfId="0" applyBorder="1" applyAlignment="1">
      <alignment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34" fillId="8" borderId="25" xfId="0" applyFont="1" applyFill="1" applyBorder="1" applyAlignment="1"/>
    <xf numFmtId="0" fontId="34" fillId="8" borderId="6" xfId="0" applyFont="1" applyFill="1" applyBorder="1" applyAlignment="1"/>
    <xf numFmtId="0" fontId="34" fillId="8" borderId="26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34" fillId="8" borderId="28" xfId="0" applyFont="1" applyFill="1" applyBorder="1" applyAlignment="1"/>
    <xf numFmtId="0" fontId="34" fillId="8" borderId="29" xfId="0" applyFont="1" applyFill="1" applyBorder="1" applyAlignment="1"/>
    <xf numFmtId="0" fontId="18" fillId="0" borderId="0" xfId="0" applyFont="1" applyAlignment="1">
      <alignment horizontal="left"/>
    </xf>
    <xf numFmtId="0" fontId="19" fillId="7" borderId="27" xfId="0" applyFont="1" applyFill="1" applyBorder="1" applyAlignment="1">
      <alignment horizontal="left"/>
    </xf>
    <xf numFmtId="0" fontId="2" fillId="7" borderId="27" xfId="0" applyFont="1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8" fillId="7" borderId="27" xfId="0" applyFont="1" applyFill="1" applyBorder="1" applyAlignment="1">
      <alignment horizontal="center" wrapText="1"/>
    </xf>
    <xf numFmtId="0" fontId="8" fillId="7" borderId="29" xfId="0" applyFont="1" applyFill="1" applyBorder="1" applyAlignment="1">
      <alignment horizontal="center" wrapText="1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0" fontId="38" fillId="8" borderId="33" xfId="0" applyFont="1" applyFill="1" applyBorder="1" applyAlignment="1">
      <alignment vertical="center" wrapText="1"/>
    </xf>
    <xf numFmtId="0" fontId="34" fillId="8" borderId="6" xfId="0" applyFont="1" applyFill="1" applyBorder="1" applyAlignment="1">
      <alignment vertical="center" wrapText="1"/>
    </xf>
    <xf numFmtId="0" fontId="38" fillId="8" borderId="27" xfId="0" applyFont="1" applyFill="1" applyBorder="1" applyAlignment="1">
      <alignment vertical="center" wrapText="1"/>
    </xf>
    <xf numFmtId="0" fontId="34" fillId="8" borderId="29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6" fillId="0" borderId="0" xfId="0" applyFont="1" applyAlignment="1">
      <alignment horizontal="left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34" fillId="8" borderId="28" xfId="0" applyFont="1" applyFill="1" applyBorder="1" applyAlignment="1">
      <alignment wrapText="1"/>
    </xf>
    <xf numFmtId="0" fontId="34" fillId="8" borderId="29" xfId="0" applyFont="1" applyFill="1" applyBorder="1" applyAlignment="1">
      <alignment wrapText="1"/>
    </xf>
    <xf numFmtId="0" fontId="34" fillId="8" borderId="25" xfId="0" applyFont="1" applyFill="1" applyBorder="1" applyAlignment="1">
      <alignment wrapText="1"/>
    </xf>
    <xf numFmtId="0" fontId="34" fillId="8" borderId="6" xfId="0" applyFont="1" applyFill="1" applyBorder="1" applyAlignment="1">
      <alignment wrapText="1"/>
    </xf>
    <xf numFmtId="0" fontId="40" fillId="0" borderId="19" xfId="0" applyFont="1" applyBorder="1" applyAlignment="1">
      <alignment wrapText="1"/>
    </xf>
    <xf numFmtId="0" fontId="5" fillId="0" borderId="0" xfId="0" applyFont="1" applyAlignment="1">
      <alignment horizontal="left"/>
    </xf>
    <xf numFmtId="0" fontId="8" fillId="7" borderId="61" xfId="0" applyFont="1" applyFill="1" applyBorder="1" applyAlignment="1">
      <alignment horizontal="center" vertical="center"/>
    </xf>
    <xf numFmtId="0" fontId="8" fillId="7" borderId="62" xfId="0" applyFont="1" applyFill="1" applyBorder="1" applyAlignment="1">
      <alignment horizontal="center" vertical="center"/>
    </xf>
    <xf numFmtId="0" fontId="8" fillId="7" borderId="6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35" fillId="0" borderId="41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7" borderId="55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wrapText="1"/>
    </xf>
    <xf numFmtId="0" fontId="6" fillId="0" borderId="8" xfId="0" applyFont="1" applyBorder="1" applyAlignment="1">
      <alignment horizontal="right" vertical="center" wrapText="1"/>
    </xf>
    <xf numFmtId="0" fontId="0" fillId="0" borderId="18" xfId="0" applyBorder="1" applyAlignment="1">
      <alignment horizontal="right" wrapText="1"/>
    </xf>
    <xf numFmtId="0" fontId="16" fillId="0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left" vertical="center" wrapText="1"/>
    </xf>
    <xf numFmtId="0" fontId="35" fillId="0" borderId="37" xfId="0" applyFont="1" applyBorder="1" applyAlignment="1">
      <alignment horizontal="left" vertical="center" wrapText="1"/>
    </xf>
    <xf numFmtId="0" fontId="35" fillId="0" borderId="68" xfId="0" applyFont="1" applyBorder="1" applyAlignment="1">
      <alignment horizontal="left" vertical="center" wrapText="1"/>
    </xf>
    <xf numFmtId="0" fontId="35" fillId="0" borderId="69" xfId="0" applyFont="1" applyBorder="1" applyAlignment="1">
      <alignment horizontal="left" vertical="center" wrapText="1"/>
    </xf>
    <xf numFmtId="0" fontId="36" fillId="8" borderId="26" xfId="0" applyFont="1" applyFill="1" applyBorder="1" applyAlignment="1"/>
    <xf numFmtId="0" fontId="36" fillId="8" borderId="1" xfId="0" applyFont="1" applyFill="1" applyBorder="1" applyAlignment="1"/>
    <xf numFmtId="0" fontId="36" fillId="8" borderId="3" xfId="0" applyFont="1" applyFill="1" applyBorder="1" applyAlignment="1"/>
    <xf numFmtId="0" fontId="19" fillId="7" borderId="58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0" fontId="8" fillId="7" borderId="71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0" fillId="0" borderId="26" xfId="0" applyFont="1" applyBorder="1" applyAlignment="1">
      <alignment horizontal="center" vertical="center" wrapText="1"/>
    </xf>
    <xf numFmtId="0" fontId="19" fillId="7" borderId="41" xfId="0" applyFont="1" applyFill="1" applyBorder="1" applyAlignment="1">
      <alignment horizontal="center" vertical="center"/>
    </xf>
    <xf numFmtId="0" fontId="19" fillId="7" borderId="42" xfId="0" applyFont="1" applyFill="1" applyBorder="1" applyAlignment="1">
      <alignment horizontal="center" vertical="center"/>
    </xf>
    <xf numFmtId="0" fontId="19" fillId="7" borderId="44" xfId="0" applyFont="1" applyFill="1" applyBorder="1" applyAlignment="1">
      <alignment horizontal="center" vertical="center"/>
    </xf>
    <xf numFmtId="0" fontId="35" fillId="0" borderId="41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0" borderId="19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36" fillId="8" borderId="33" xfId="0" applyFont="1" applyFill="1" applyBorder="1" applyAlignment="1">
      <alignment vertical="center" wrapText="1"/>
    </xf>
    <xf numFmtId="0" fontId="34" fillId="8" borderId="25" xfId="0" applyFont="1" applyFill="1" applyBorder="1" applyAlignment="1">
      <alignment vertical="center" wrapText="1"/>
    </xf>
    <xf numFmtId="0" fontId="34" fillId="8" borderId="26" xfId="0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wrapText="1"/>
    </xf>
    <xf numFmtId="0" fontId="10" fillId="0" borderId="3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35" fillId="0" borderId="7" xfId="0" applyFont="1" applyBorder="1" applyAlignment="1">
      <alignment horizontal="left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2" fillId="7" borderId="2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9" fillId="7" borderId="55" xfId="0" applyFont="1" applyFill="1" applyBorder="1" applyAlignment="1">
      <alignment horizontal="center" vertical="center" wrapText="1"/>
    </xf>
    <xf numFmtId="0" fontId="19" fillId="7" borderId="47" xfId="0" applyFont="1" applyFill="1" applyBorder="1" applyAlignment="1">
      <alignment horizontal="center" vertical="center" wrapText="1"/>
    </xf>
    <xf numFmtId="0" fontId="19" fillId="7" borderId="5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7" borderId="27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4" fillId="8" borderId="72" xfId="0" applyFont="1" applyFill="1" applyBorder="1" applyAlignment="1"/>
    <xf numFmtId="0" fontId="16" fillId="0" borderId="0" xfId="0" applyFont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7" borderId="58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center" vertical="center" wrapText="1"/>
    </xf>
    <xf numFmtId="0" fontId="2" fillId="7" borderId="71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5" fontId="6" fillId="3" borderId="1" xfId="5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top"/>
    </xf>
    <xf numFmtId="0" fontId="6" fillId="0" borderId="5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72" xfId="0" applyFont="1" applyFill="1" applyBorder="1" applyAlignment="1">
      <alignment horizontal="center" vertical="center" wrapText="1"/>
    </xf>
  </cellXfs>
  <cellStyles count="6">
    <cellStyle name="Čárka 2" xfId="3"/>
    <cellStyle name="Měna" xfId="5" builtinId="4"/>
    <cellStyle name="Normální" xfId="0" builtinId="0"/>
    <cellStyle name="Normální 2" xfId="1"/>
    <cellStyle name="normální 2 2" xfId="4"/>
    <cellStyle name="normální 2 5" xfId="2"/>
  </cellStyles>
  <dxfs count="0"/>
  <tableStyles count="0" defaultTableStyle="TableStyleMedium9" defaultPivotStyle="PivotStyleLight16"/>
  <colors>
    <mruColors>
      <color rgb="FF80008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132"/>
  <sheetViews>
    <sheetView tabSelected="1" zoomScaleNormal="100" workbookViewId="0">
      <selection activeCell="S18" sqref="S18"/>
    </sheetView>
  </sheetViews>
  <sheetFormatPr defaultColWidth="9.140625" defaultRowHeight="12.75" x14ac:dyDescent="0.2"/>
  <cols>
    <col min="1" max="1" width="47.7109375" style="39" customWidth="1"/>
    <col min="2" max="2" width="6.7109375" style="40" customWidth="1"/>
    <col min="3" max="3" width="8.28515625" style="177" customWidth="1"/>
    <col min="4" max="4" width="6.85546875" style="177" customWidth="1"/>
    <col min="5" max="5" width="8.5703125" style="177" customWidth="1"/>
    <col min="6" max="6" width="7.42578125" style="177" customWidth="1"/>
    <col min="7" max="7" width="8.7109375" style="177" customWidth="1"/>
    <col min="8" max="8" width="7" style="177" customWidth="1"/>
    <col min="9" max="11" width="9.140625" style="177"/>
    <col min="12" max="12" width="8.7109375" style="1" customWidth="1"/>
    <col min="13" max="16384" width="9.140625" style="1"/>
  </cols>
  <sheetData>
    <row r="1" spans="1:11" ht="25.5" customHeight="1" x14ac:dyDescent="0.2">
      <c r="A1" s="504" t="s">
        <v>139</v>
      </c>
      <c r="B1" s="505"/>
      <c r="C1" s="505"/>
      <c r="D1" s="505"/>
      <c r="E1" s="505"/>
      <c r="F1" s="505"/>
      <c r="G1" s="505"/>
      <c r="H1" s="505"/>
      <c r="I1" s="505"/>
      <c r="J1" s="506"/>
      <c r="K1" s="507"/>
    </row>
    <row r="2" spans="1:11" s="5" customFormat="1" ht="38.25" customHeight="1" x14ac:dyDescent="0.2">
      <c r="A2" s="512" t="s">
        <v>242</v>
      </c>
      <c r="B2" s="514"/>
      <c r="C2" s="508" t="s">
        <v>0</v>
      </c>
      <c r="D2" s="509"/>
      <c r="E2" s="508" t="s">
        <v>2</v>
      </c>
      <c r="F2" s="509"/>
      <c r="G2" s="508" t="s">
        <v>1</v>
      </c>
      <c r="H2" s="509"/>
      <c r="I2" s="510" t="s">
        <v>3</v>
      </c>
      <c r="J2" s="511"/>
      <c r="K2" s="161" t="s">
        <v>4</v>
      </c>
    </row>
    <row r="3" spans="1:11" s="5" customFormat="1" ht="13.5" customHeight="1" thickBot="1" x14ac:dyDescent="0.25">
      <c r="A3" s="513"/>
      <c r="B3" s="515"/>
      <c r="C3" s="162" t="s">
        <v>7</v>
      </c>
      <c r="D3" s="162" t="s">
        <v>8</v>
      </c>
      <c r="E3" s="162" t="s">
        <v>7</v>
      </c>
      <c r="F3" s="162" t="s">
        <v>8</v>
      </c>
      <c r="G3" s="162" t="s">
        <v>7</v>
      </c>
      <c r="H3" s="162" t="s">
        <v>8</v>
      </c>
      <c r="I3" s="163" t="s">
        <v>7</v>
      </c>
      <c r="J3" s="163" t="s">
        <v>8</v>
      </c>
      <c r="K3" s="164"/>
    </row>
    <row r="4" spans="1:11" s="6" customFormat="1" ht="15" customHeight="1" x14ac:dyDescent="0.25">
      <c r="A4" s="501" t="s">
        <v>244</v>
      </c>
      <c r="B4" s="502"/>
      <c r="C4" s="502"/>
      <c r="D4" s="502"/>
      <c r="E4" s="502"/>
      <c r="F4" s="502"/>
      <c r="G4" s="502"/>
      <c r="H4" s="502"/>
      <c r="I4" s="502"/>
      <c r="J4" s="502"/>
      <c r="K4" s="503"/>
    </row>
    <row r="5" spans="1:11" s="2" customFormat="1" x14ac:dyDescent="0.2">
      <c r="A5" s="73" t="s">
        <v>200</v>
      </c>
      <c r="B5" s="74" t="s">
        <v>199</v>
      </c>
      <c r="C5" s="492"/>
      <c r="D5" s="493"/>
      <c r="E5" s="493"/>
      <c r="F5" s="493"/>
      <c r="G5" s="493"/>
      <c r="H5" s="493"/>
      <c r="I5" s="493"/>
      <c r="J5" s="493"/>
      <c r="K5" s="494"/>
    </row>
    <row r="6" spans="1:11" x14ac:dyDescent="0.2">
      <c r="A6" s="52" t="s">
        <v>214</v>
      </c>
      <c r="B6" s="75" t="s">
        <v>201</v>
      </c>
      <c r="C6" s="165"/>
      <c r="D6" s="165"/>
      <c r="E6" s="165"/>
      <c r="F6" s="165"/>
      <c r="G6" s="165"/>
      <c r="H6" s="165"/>
      <c r="I6" s="165"/>
      <c r="J6" s="165"/>
      <c r="K6" s="166"/>
    </row>
    <row r="7" spans="1:11" x14ac:dyDescent="0.2">
      <c r="A7" s="52" t="s">
        <v>215</v>
      </c>
      <c r="B7" s="75" t="s">
        <v>202</v>
      </c>
      <c r="C7" s="165"/>
      <c r="D7" s="165"/>
      <c r="E7" s="165"/>
      <c r="F7" s="165"/>
      <c r="G7" s="165"/>
      <c r="H7" s="165"/>
      <c r="I7" s="167"/>
      <c r="J7" s="168"/>
      <c r="K7" s="166"/>
    </row>
    <row r="8" spans="1:11" x14ac:dyDescent="0.2">
      <c r="A8" s="52" t="s">
        <v>216</v>
      </c>
      <c r="B8" s="75" t="s">
        <v>203</v>
      </c>
      <c r="C8" s="165"/>
      <c r="D8" s="165"/>
      <c r="E8" s="165"/>
      <c r="F8" s="165"/>
      <c r="G8" s="165"/>
      <c r="H8" s="165"/>
      <c r="I8" s="167"/>
      <c r="J8" s="168"/>
      <c r="K8" s="166"/>
    </row>
    <row r="9" spans="1:11" x14ac:dyDescent="0.2">
      <c r="A9" s="52" t="s">
        <v>217</v>
      </c>
      <c r="B9" s="75" t="s">
        <v>204</v>
      </c>
      <c r="C9" s="165">
        <v>1</v>
      </c>
      <c r="D9" s="165">
        <v>1</v>
      </c>
      <c r="E9" s="165"/>
      <c r="F9" s="165"/>
      <c r="G9" s="165">
        <v>1</v>
      </c>
      <c r="H9" s="165"/>
      <c r="I9" s="167">
        <v>3</v>
      </c>
      <c r="J9" s="168">
        <v>3</v>
      </c>
      <c r="K9" s="166">
        <f t="shared" ref="K9:K15" si="0">SUM(C9:J9)</f>
        <v>9</v>
      </c>
    </row>
    <row r="10" spans="1:11" x14ac:dyDescent="0.2">
      <c r="A10" s="52" t="s">
        <v>218</v>
      </c>
      <c r="B10" s="75" t="s">
        <v>205</v>
      </c>
      <c r="C10" s="165">
        <v>2</v>
      </c>
      <c r="D10" s="165">
        <v>2</v>
      </c>
      <c r="E10" s="165"/>
      <c r="F10" s="165"/>
      <c r="G10" s="165">
        <v>2</v>
      </c>
      <c r="H10" s="165"/>
      <c r="I10" s="167"/>
      <c r="J10" s="168"/>
      <c r="K10" s="166">
        <f t="shared" si="0"/>
        <v>6</v>
      </c>
    </row>
    <row r="11" spans="1:11" x14ac:dyDescent="0.2">
      <c r="A11" s="52" t="s">
        <v>219</v>
      </c>
      <c r="B11" s="75" t="s">
        <v>206</v>
      </c>
      <c r="C11" s="165"/>
      <c r="D11" s="165"/>
      <c r="E11" s="165"/>
      <c r="F11" s="165"/>
      <c r="G11" s="165"/>
      <c r="H11" s="165"/>
      <c r="I11" s="167"/>
      <c r="J11" s="168"/>
      <c r="K11" s="166"/>
    </row>
    <row r="12" spans="1:11" x14ac:dyDescent="0.2">
      <c r="A12" s="52" t="s">
        <v>213</v>
      </c>
      <c r="B12" s="75" t="s">
        <v>207</v>
      </c>
      <c r="C12" s="165"/>
      <c r="D12" s="165"/>
      <c r="E12" s="165"/>
      <c r="F12" s="165"/>
      <c r="G12" s="165"/>
      <c r="H12" s="165"/>
      <c r="I12" s="167"/>
      <c r="J12" s="168"/>
      <c r="K12" s="166"/>
    </row>
    <row r="13" spans="1:11" x14ac:dyDescent="0.2">
      <c r="A13" s="52" t="s">
        <v>220</v>
      </c>
      <c r="B13" s="75" t="s">
        <v>208</v>
      </c>
      <c r="C13" s="165"/>
      <c r="D13" s="165"/>
      <c r="E13" s="165"/>
      <c r="F13" s="165"/>
      <c r="G13" s="165"/>
      <c r="H13" s="165"/>
      <c r="I13" s="167"/>
      <c r="J13" s="168"/>
      <c r="K13" s="166"/>
    </row>
    <row r="14" spans="1:11" x14ac:dyDescent="0.2">
      <c r="A14" s="52" t="s">
        <v>221</v>
      </c>
      <c r="B14" s="75" t="s">
        <v>209</v>
      </c>
      <c r="C14" s="165"/>
      <c r="D14" s="165"/>
      <c r="E14" s="165"/>
      <c r="F14" s="165"/>
      <c r="G14" s="165"/>
      <c r="H14" s="165"/>
      <c r="I14" s="167"/>
      <c r="J14" s="168"/>
      <c r="K14" s="166"/>
    </row>
    <row r="15" spans="1:11" ht="12.75" customHeight="1" x14ac:dyDescent="0.2">
      <c r="A15" s="52" t="s">
        <v>222</v>
      </c>
      <c r="B15" s="75" t="s">
        <v>210</v>
      </c>
      <c r="C15" s="165">
        <v>2</v>
      </c>
      <c r="D15" s="165">
        <v>2</v>
      </c>
      <c r="E15" s="165"/>
      <c r="F15" s="165"/>
      <c r="G15" s="165">
        <v>1</v>
      </c>
      <c r="H15" s="165"/>
      <c r="I15" s="167"/>
      <c r="J15" s="168"/>
      <c r="K15" s="166">
        <f t="shared" si="0"/>
        <v>5</v>
      </c>
    </row>
    <row r="16" spans="1:11" x14ac:dyDescent="0.2">
      <c r="A16" s="52" t="s">
        <v>212</v>
      </c>
      <c r="B16" s="75" t="s">
        <v>211</v>
      </c>
      <c r="C16" s="165"/>
      <c r="D16" s="165"/>
      <c r="E16" s="165"/>
      <c r="F16" s="165"/>
      <c r="G16" s="165"/>
      <c r="H16" s="165"/>
      <c r="I16" s="167"/>
      <c r="J16" s="168"/>
      <c r="K16" s="166"/>
    </row>
    <row r="17" spans="1:11" ht="12.95" customHeight="1" x14ac:dyDescent="0.2">
      <c r="A17" s="76" t="s">
        <v>83</v>
      </c>
      <c r="B17" s="77" t="s">
        <v>84</v>
      </c>
      <c r="C17" s="169">
        <f>SUM(C6:C16)</f>
        <v>5</v>
      </c>
      <c r="D17" s="169">
        <f t="shared" ref="D17:J17" si="1">SUM(D6:D16)</f>
        <v>5</v>
      </c>
      <c r="E17" s="169"/>
      <c r="F17" s="169"/>
      <c r="G17" s="169">
        <f t="shared" si="1"/>
        <v>4</v>
      </c>
      <c r="H17" s="169"/>
      <c r="I17" s="169">
        <f t="shared" si="1"/>
        <v>3</v>
      </c>
      <c r="J17" s="169">
        <f t="shared" si="1"/>
        <v>3</v>
      </c>
      <c r="K17" s="169">
        <f>SUM(K6:K16)</f>
        <v>20</v>
      </c>
    </row>
    <row r="18" spans="1:11" s="6" customFormat="1" ht="15" x14ac:dyDescent="0.25">
      <c r="A18" s="500" t="s">
        <v>252</v>
      </c>
      <c r="B18" s="496"/>
      <c r="C18" s="496"/>
      <c r="D18" s="496"/>
      <c r="E18" s="496"/>
      <c r="F18" s="496"/>
      <c r="G18" s="496"/>
      <c r="H18" s="496"/>
      <c r="I18" s="496"/>
      <c r="J18" s="496"/>
      <c r="K18" s="497"/>
    </row>
    <row r="19" spans="1:11" s="2" customFormat="1" x14ac:dyDescent="0.2">
      <c r="A19" s="73" t="s">
        <v>200</v>
      </c>
      <c r="B19" s="74" t="s">
        <v>199</v>
      </c>
      <c r="C19" s="492"/>
      <c r="D19" s="493"/>
      <c r="E19" s="493"/>
      <c r="F19" s="493"/>
      <c r="G19" s="493"/>
      <c r="H19" s="493"/>
      <c r="I19" s="493"/>
      <c r="J19" s="493"/>
      <c r="K19" s="494"/>
    </row>
    <row r="20" spans="1:11" x14ac:dyDescent="0.2">
      <c r="A20" s="52" t="s">
        <v>214</v>
      </c>
      <c r="B20" s="75" t="s">
        <v>201</v>
      </c>
      <c r="C20" s="165"/>
      <c r="D20" s="165"/>
      <c r="E20" s="165"/>
      <c r="F20" s="165"/>
      <c r="G20" s="165"/>
      <c r="H20" s="165"/>
      <c r="I20" s="165"/>
      <c r="J20" s="165"/>
      <c r="K20" s="166"/>
    </row>
    <row r="21" spans="1:11" x14ac:dyDescent="0.2">
      <c r="A21" s="52" t="s">
        <v>215</v>
      </c>
      <c r="B21" s="75" t="s">
        <v>202</v>
      </c>
      <c r="C21" s="165">
        <v>1</v>
      </c>
      <c r="D21" s="165"/>
      <c r="E21" s="165"/>
      <c r="F21" s="165"/>
      <c r="G21" s="165"/>
      <c r="H21" s="165"/>
      <c r="I21" s="167"/>
      <c r="J21" s="168"/>
      <c r="K21" s="166">
        <v>1</v>
      </c>
    </row>
    <row r="22" spans="1:11" x14ac:dyDescent="0.2">
      <c r="A22" s="52" t="s">
        <v>216</v>
      </c>
      <c r="B22" s="75" t="s">
        <v>203</v>
      </c>
      <c r="C22" s="165"/>
      <c r="D22" s="165"/>
      <c r="E22" s="165"/>
      <c r="F22" s="165"/>
      <c r="G22" s="165"/>
      <c r="H22" s="165"/>
      <c r="I22" s="167"/>
      <c r="J22" s="168"/>
      <c r="K22" s="166"/>
    </row>
    <row r="23" spans="1:11" x14ac:dyDescent="0.2">
      <c r="A23" s="52" t="s">
        <v>217</v>
      </c>
      <c r="B23" s="75" t="s">
        <v>204</v>
      </c>
      <c r="C23" s="165"/>
      <c r="D23" s="165"/>
      <c r="E23" s="165"/>
      <c r="F23" s="165"/>
      <c r="G23" s="165"/>
      <c r="H23" s="165"/>
      <c r="I23" s="167"/>
      <c r="J23" s="168"/>
      <c r="K23" s="166"/>
    </row>
    <row r="24" spans="1:11" x14ac:dyDescent="0.2">
      <c r="A24" s="52" t="s">
        <v>218</v>
      </c>
      <c r="B24" s="75" t="s">
        <v>205</v>
      </c>
      <c r="C24" s="165"/>
      <c r="D24" s="165"/>
      <c r="E24" s="165"/>
      <c r="F24" s="165"/>
      <c r="G24" s="165"/>
      <c r="H24" s="165"/>
      <c r="I24" s="167"/>
      <c r="J24" s="168"/>
      <c r="K24" s="166"/>
    </row>
    <row r="25" spans="1:11" x14ac:dyDescent="0.2">
      <c r="A25" s="52" t="s">
        <v>219</v>
      </c>
      <c r="B25" s="75" t="s">
        <v>206</v>
      </c>
      <c r="C25" s="165"/>
      <c r="D25" s="165"/>
      <c r="E25" s="165"/>
      <c r="F25" s="165"/>
      <c r="G25" s="165"/>
      <c r="H25" s="165"/>
      <c r="I25" s="167"/>
      <c r="J25" s="168"/>
      <c r="K25" s="166"/>
    </row>
    <row r="26" spans="1:11" x14ac:dyDescent="0.2">
      <c r="A26" s="52" t="s">
        <v>213</v>
      </c>
      <c r="B26" s="75" t="s">
        <v>207</v>
      </c>
      <c r="C26" s="165"/>
      <c r="D26" s="165"/>
      <c r="E26" s="165"/>
      <c r="F26" s="165"/>
      <c r="G26" s="165"/>
      <c r="H26" s="165"/>
      <c r="I26" s="167"/>
      <c r="J26" s="168"/>
      <c r="K26" s="166"/>
    </row>
    <row r="27" spans="1:11" x14ac:dyDescent="0.2">
      <c r="A27" s="52" t="s">
        <v>220</v>
      </c>
      <c r="B27" s="75" t="s">
        <v>208</v>
      </c>
      <c r="C27" s="165">
        <v>8</v>
      </c>
      <c r="D27" s="165">
        <v>7</v>
      </c>
      <c r="E27" s="165"/>
      <c r="F27" s="165"/>
      <c r="G27" s="165">
        <v>6</v>
      </c>
      <c r="H27" s="165">
        <v>5</v>
      </c>
      <c r="I27" s="167">
        <v>2</v>
      </c>
      <c r="J27" s="168">
        <v>2</v>
      </c>
      <c r="K27" s="166">
        <f>SUM(C27:J27)</f>
        <v>30</v>
      </c>
    </row>
    <row r="28" spans="1:11" x14ac:dyDescent="0.2">
      <c r="A28" s="52" t="s">
        <v>221</v>
      </c>
      <c r="B28" s="75" t="s">
        <v>209</v>
      </c>
      <c r="C28" s="165"/>
      <c r="D28" s="165"/>
      <c r="E28" s="165"/>
      <c r="F28" s="165"/>
      <c r="G28" s="165"/>
      <c r="H28" s="165"/>
      <c r="I28" s="167"/>
      <c r="J28" s="168"/>
      <c r="K28" s="166"/>
    </row>
    <row r="29" spans="1:11" ht="12.75" customHeight="1" x14ac:dyDescent="0.2">
      <c r="A29" s="52" t="s">
        <v>222</v>
      </c>
      <c r="B29" s="75" t="s">
        <v>210</v>
      </c>
      <c r="C29" s="165"/>
      <c r="D29" s="165"/>
      <c r="E29" s="165"/>
      <c r="F29" s="165"/>
      <c r="G29" s="165"/>
      <c r="H29" s="165"/>
      <c r="I29" s="167"/>
      <c r="J29" s="168"/>
      <c r="K29" s="166"/>
    </row>
    <row r="30" spans="1:11" x14ac:dyDescent="0.2">
      <c r="A30" s="52" t="s">
        <v>212</v>
      </c>
      <c r="B30" s="75" t="s">
        <v>211</v>
      </c>
      <c r="C30" s="165"/>
      <c r="D30" s="165"/>
      <c r="E30" s="165"/>
      <c r="F30" s="165"/>
      <c r="G30" s="165"/>
      <c r="H30" s="165"/>
      <c r="I30" s="167"/>
      <c r="J30" s="168"/>
      <c r="K30" s="166"/>
    </row>
    <row r="31" spans="1:11" x14ac:dyDescent="0.2">
      <c r="A31" s="76" t="s">
        <v>83</v>
      </c>
      <c r="B31" s="77" t="s">
        <v>84</v>
      </c>
      <c r="C31" s="169">
        <f>SUM(C21:C30)</f>
        <v>9</v>
      </c>
      <c r="D31" s="169">
        <f>SUM(D21:D30)</f>
        <v>7</v>
      </c>
      <c r="E31" s="169"/>
      <c r="F31" s="169"/>
      <c r="G31" s="169">
        <f>SUM(G21:G30)</f>
        <v>6</v>
      </c>
      <c r="H31" s="169">
        <f>SUM(H22:H30)</f>
        <v>5</v>
      </c>
      <c r="I31" s="169">
        <f>SUM(I27:I30)</f>
        <v>2</v>
      </c>
      <c r="J31" s="169">
        <f>SUM(J27:J30)</f>
        <v>2</v>
      </c>
      <c r="K31" s="169">
        <f>SUM(K20:K30)</f>
        <v>31</v>
      </c>
    </row>
    <row r="32" spans="1:11" ht="15" x14ac:dyDescent="0.25">
      <c r="A32" s="495" t="s">
        <v>246</v>
      </c>
      <c r="B32" s="496"/>
      <c r="C32" s="496"/>
      <c r="D32" s="496"/>
      <c r="E32" s="496"/>
      <c r="F32" s="496"/>
      <c r="G32" s="496"/>
      <c r="H32" s="496"/>
      <c r="I32" s="496"/>
      <c r="J32" s="496"/>
      <c r="K32" s="497"/>
    </row>
    <row r="33" spans="1:11" x14ac:dyDescent="0.2">
      <c r="A33" s="73" t="s">
        <v>200</v>
      </c>
      <c r="B33" s="74" t="s">
        <v>199</v>
      </c>
      <c r="C33" s="492"/>
      <c r="D33" s="493"/>
      <c r="E33" s="493"/>
      <c r="F33" s="493"/>
      <c r="G33" s="493"/>
      <c r="H33" s="493"/>
      <c r="I33" s="493"/>
      <c r="J33" s="493"/>
      <c r="K33" s="494"/>
    </row>
    <row r="34" spans="1:11" x14ac:dyDescent="0.2">
      <c r="A34" s="52" t="s">
        <v>214</v>
      </c>
      <c r="B34" s="75" t="s">
        <v>201</v>
      </c>
      <c r="C34" s="165"/>
      <c r="D34" s="165"/>
      <c r="E34" s="165"/>
      <c r="F34" s="165"/>
      <c r="G34" s="165"/>
      <c r="H34" s="165"/>
      <c r="I34" s="165"/>
      <c r="J34" s="165"/>
      <c r="K34" s="166"/>
    </row>
    <row r="35" spans="1:11" x14ac:dyDescent="0.2">
      <c r="A35" s="52" t="s">
        <v>215</v>
      </c>
      <c r="B35" s="75" t="s">
        <v>202</v>
      </c>
      <c r="C35" s="165"/>
      <c r="D35" s="165"/>
      <c r="E35" s="165"/>
      <c r="F35" s="165"/>
      <c r="G35" s="165"/>
      <c r="H35" s="165"/>
      <c r="I35" s="167"/>
      <c r="J35" s="168"/>
      <c r="K35" s="166"/>
    </row>
    <row r="36" spans="1:11" x14ac:dyDescent="0.2">
      <c r="A36" s="52" t="s">
        <v>216</v>
      </c>
      <c r="B36" s="75" t="s">
        <v>203</v>
      </c>
      <c r="C36" s="165">
        <v>3</v>
      </c>
      <c r="D36" s="165"/>
      <c r="E36" s="165"/>
      <c r="F36" s="165"/>
      <c r="G36" s="165">
        <v>5</v>
      </c>
      <c r="H36" s="165"/>
      <c r="I36" s="167">
        <v>2</v>
      </c>
      <c r="J36" s="168">
        <v>2</v>
      </c>
      <c r="K36" s="166">
        <f>SUM(C36:J36)</f>
        <v>12</v>
      </c>
    </row>
    <row r="37" spans="1:11" x14ac:dyDescent="0.2">
      <c r="A37" s="52" t="s">
        <v>217</v>
      </c>
      <c r="B37" s="75" t="s">
        <v>204</v>
      </c>
      <c r="C37" s="165"/>
      <c r="D37" s="165"/>
      <c r="E37" s="165"/>
      <c r="F37" s="165"/>
      <c r="G37" s="165"/>
      <c r="H37" s="165"/>
      <c r="I37" s="167"/>
      <c r="J37" s="168"/>
      <c r="K37" s="166"/>
    </row>
    <row r="38" spans="1:11" x14ac:dyDescent="0.2">
      <c r="A38" s="52" t="s">
        <v>218</v>
      </c>
      <c r="B38" s="75" t="s">
        <v>205</v>
      </c>
      <c r="C38" s="165"/>
      <c r="D38" s="165"/>
      <c r="E38" s="165"/>
      <c r="F38" s="165"/>
      <c r="G38" s="165"/>
      <c r="H38" s="165"/>
      <c r="I38" s="167"/>
      <c r="J38" s="168"/>
      <c r="K38" s="166"/>
    </row>
    <row r="39" spans="1:11" x14ac:dyDescent="0.2">
      <c r="A39" s="52" t="s">
        <v>219</v>
      </c>
      <c r="B39" s="75" t="s">
        <v>206</v>
      </c>
      <c r="C39" s="165"/>
      <c r="D39" s="165"/>
      <c r="E39" s="165"/>
      <c r="F39" s="165"/>
      <c r="G39" s="165"/>
      <c r="H39" s="165"/>
      <c r="I39" s="167"/>
      <c r="J39" s="168"/>
      <c r="K39" s="166"/>
    </row>
    <row r="40" spans="1:11" x14ac:dyDescent="0.2">
      <c r="A40" s="52" t="s">
        <v>213</v>
      </c>
      <c r="B40" s="75" t="s">
        <v>207</v>
      </c>
      <c r="C40" s="165"/>
      <c r="D40" s="165"/>
      <c r="E40" s="165"/>
      <c r="F40" s="165"/>
      <c r="G40" s="165"/>
      <c r="H40" s="165"/>
      <c r="I40" s="167"/>
      <c r="J40" s="168"/>
      <c r="K40" s="166"/>
    </row>
    <row r="41" spans="1:11" x14ac:dyDescent="0.2">
      <c r="A41" s="52" t="s">
        <v>220</v>
      </c>
      <c r="B41" s="75" t="s">
        <v>208</v>
      </c>
      <c r="C41" s="165"/>
      <c r="D41" s="165"/>
      <c r="E41" s="165"/>
      <c r="F41" s="165"/>
      <c r="G41" s="165"/>
      <c r="H41" s="165"/>
      <c r="I41" s="167"/>
      <c r="J41" s="168"/>
      <c r="K41" s="166"/>
    </row>
    <row r="42" spans="1:11" x14ac:dyDescent="0.2">
      <c r="A42" s="52" t="s">
        <v>221</v>
      </c>
      <c r="B42" s="75" t="s">
        <v>209</v>
      </c>
      <c r="C42" s="165"/>
      <c r="D42" s="165"/>
      <c r="E42" s="165"/>
      <c r="F42" s="165"/>
      <c r="G42" s="165"/>
      <c r="H42" s="165"/>
      <c r="I42" s="167"/>
      <c r="J42" s="168"/>
      <c r="K42" s="166"/>
    </row>
    <row r="43" spans="1:11" ht="12.75" customHeight="1" x14ac:dyDescent="0.2">
      <c r="A43" s="52" t="s">
        <v>222</v>
      </c>
      <c r="B43" s="75" t="s">
        <v>210</v>
      </c>
      <c r="C43" s="165"/>
      <c r="D43" s="165"/>
      <c r="E43" s="165"/>
      <c r="F43" s="165"/>
      <c r="G43" s="165"/>
      <c r="H43" s="165"/>
      <c r="I43" s="167"/>
      <c r="J43" s="168"/>
      <c r="K43" s="166"/>
    </row>
    <row r="44" spans="1:11" x14ac:dyDescent="0.2">
      <c r="A44" s="52" t="s">
        <v>212</v>
      </c>
      <c r="B44" s="75" t="s">
        <v>211</v>
      </c>
      <c r="C44" s="165"/>
      <c r="D44" s="165"/>
      <c r="E44" s="165"/>
      <c r="F44" s="165"/>
      <c r="G44" s="165"/>
      <c r="H44" s="165"/>
      <c r="I44" s="167"/>
      <c r="J44" s="168"/>
      <c r="K44" s="166"/>
    </row>
    <row r="45" spans="1:11" x14ac:dyDescent="0.2">
      <c r="A45" s="76" t="s">
        <v>83</v>
      </c>
      <c r="B45" s="77" t="s">
        <v>84</v>
      </c>
      <c r="C45" s="169">
        <f>SUM(C36:C44)</f>
        <v>3</v>
      </c>
      <c r="D45" s="169"/>
      <c r="E45" s="169"/>
      <c r="F45" s="169"/>
      <c r="G45" s="169">
        <f>SUM(G36:G44)</f>
        <v>5</v>
      </c>
      <c r="H45" s="169"/>
      <c r="I45" s="169">
        <f>SUM(I36:I44)</f>
        <v>2</v>
      </c>
      <c r="J45" s="169">
        <f>SUM(J36:J44)</f>
        <v>2</v>
      </c>
      <c r="K45" s="169">
        <f>SUM(K35:K44)</f>
        <v>12</v>
      </c>
    </row>
    <row r="46" spans="1:11" ht="15" x14ac:dyDescent="0.25">
      <c r="A46" s="495" t="s">
        <v>247</v>
      </c>
      <c r="B46" s="496"/>
      <c r="C46" s="496"/>
      <c r="D46" s="496"/>
      <c r="E46" s="496"/>
      <c r="F46" s="496"/>
      <c r="G46" s="496"/>
      <c r="H46" s="496"/>
      <c r="I46" s="496"/>
      <c r="J46" s="496"/>
      <c r="K46" s="497"/>
    </row>
    <row r="47" spans="1:11" x14ac:dyDescent="0.2">
      <c r="A47" s="73" t="s">
        <v>200</v>
      </c>
      <c r="B47" s="74" t="s">
        <v>199</v>
      </c>
      <c r="C47" s="492"/>
      <c r="D47" s="493"/>
      <c r="E47" s="493"/>
      <c r="F47" s="493"/>
      <c r="G47" s="493"/>
      <c r="H47" s="493"/>
      <c r="I47" s="493"/>
      <c r="J47" s="493"/>
      <c r="K47" s="494"/>
    </row>
    <row r="48" spans="1:11" x14ac:dyDescent="0.2">
      <c r="A48" s="52" t="s">
        <v>214</v>
      </c>
      <c r="B48" s="75" t="s">
        <v>201</v>
      </c>
      <c r="C48" s="165"/>
      <c r="D48" s="165"/>
      <c r="E48" s="165"/>
      <c r="F48" s="165"/>
      <c r="G48" s="165"/>
      <c r="H48" s="165"/>
      <c r="I48" s="165"/>
      <c r="J48" s="165"/>
      <c r="K48" s="166"/>
    </row>
    <row r="49" spans="1:11" x14ac:dyDescent="0.2">
      <c r="A49" s="52" t="s">
        <v>215</v>
      </c>
      <c r="B49" s="75" t="s">
        <v>202</v>
      </c>
      <c r="C49" s="165"/>
      <c r="D49" s="165"/>
      <c r="E49" s="165"/>
      <c r="F49" s="165"/>
      <c r="G49" s="165">
        <v>1</v>
      </c>
      <c r="H49" s="165"/>
      <c r="I49" s="167"/>
      <c r="J49" s="168"/>
      <c r="K49" s="166">
        <v>1</v>
      </c>
    </row>
    <row r="50" spans="1:11" x14ac:dyDescent="0.2">
      <c r="A50" s="52" t="s">
        <v>216</v>
      </c>
      <c r="B50" s="75" t="s">
        <v>203</v>
      </c>
      <c r="C50" s="165"/>
      <c r="D50" s="165"/>
      <c r="E50" s="165"/>
      <c r="F50" s="165"/>
      <c r="G50" s="165"/>
      <c r="H50" s="165"/>
      <c r="I50" s="167"/>
      <c r="J50" s="168"/>
      <c r="K50" s="166"/>
    </row>
    <row r="51" spans="1:11" x14ac:dyDescent="0.2">
      <c r="A51" s="52" t="s">
        <v>217</v>
      </c>
      <c r="B51" s="75" t="s">
        <v>204</v>
      </c>
      <c r="C51" s="165"/>
      <c r="D51" s="165"/>
      <c r="E51" s="165"/>
      <c r="F51" s="165"/>
      <c r="G51" s="165"/>
      <c r="H51" s="165"/>
      <c r="I51" s="167"/>
      <c r="J51" s="168"/>
      <c r="K51" s="166"/>
    </row>
    <row r="52" spans="1:11" x14ac:dyDescent="0.2">
      <c r="A52" s="52" t="s">
        <v>218</v>
      </c>
      <c r="B52" s="75" t="s">
        <v>205</v>
      </c>
      <c r="C52" s="165"/>
      <c r="D52" s="165"/>
      <c r="E52" s="165"/>
      <c r="F52" s="165"/>
      <c r="G52" s="165">
        <v>1</v>
      </c>
      <c r="H52" s="165">
        <v>1</v>
      </c>
      <c r="I52" s="167"/>
      <c r="J52" s="168"/>
      <c r="K52" s="166">
        <f>SUM(C52:J52)</f>
        <v>2</v>
      </c>
    </row>
    <row r="53" spans="1:11" x14ac:dyDescent="0.2">
      <c r="A53" s="52" t="s">
        <v>219</v>
      </c>
      <c r="B53" s="75" t="s">
        <v>206</v>
      </c>
      <c r="C53" s="165"/>
      <c r="D53" s="165"/>
      <c r="E53" s="165"/>
      <c r="F53" s="165"/>
      <c r="G53" s="165"/>
      <c r="H53" s="165"/>
      <c r="I53" s="167"/>
      <c r="J53" s="168"/>
      <c r="K53" s="166"/>
    </row>
    <row r="54" spans="1:11" x14ac:dyDescent="0.2">
      <c r="A54" s="52" t="s">
        <v>213</v>
      </c>
      <c r="B54" s="75" t="s">
        <v>207</v>
      </c>
      <c r="C54" s="165"/>
      <c r="D54" s="165"/>
      <c r="E54" s="165"/>
      <c r="F54" s="165"/>
      <c r="G54" s="165"/>
      <c r="H54" s="165"/>
      <c r="I54" s="167"/>
      <c r="J54" s="168"/>
      <c r="K54" s="166"/>
    </row>
    <row r="55" spans="1:11" x14ac:dyDescent="0.2">
      <c r="A55" s="52" t="s">
        <v>220</v>
      </c>
      <c r="B55" s="75" t="s">
        <v>208</v>
      </c>
      <c r="C55" s="165"/>
      <c r="D55" s="165"/>
      <c r="E55" s="165"/>
      <c r="F55" s="165"/>
      <c r="G55" s="165"/>
      <c r="H55" s="165"/>
      <c r="I55" s="167"/>
      <c r="J55" s="168"/>
      <c r="K55" s="166"/>
    </row>
    <row r="56" spans="1:11" x14ac:dyDescent="0.2">
      <c r="A56" s="52" t="s">
        <v>221</v>
      </c>
      <c r="B56" s="75" t="s">
        <v>209</v>
      </c>
      <c r="C56" s="165"/>
      <c r="D56" s="165"/>
      <c r="E56" s="165"/>
      <c r="F56" s="165"/>
      <c r="G56" s="165"/>
      <c r="H56" s="165"/>
      <c r="I56" s="167"/>
      <c r="J56" s="168"/>
      <c r="K56" s="166"/>
    </row>
    <row r="57" spans="1:11" ht="25.5" x14ac:dyDescent="0.2">
      <c r="A57" s="52" t="s">
        <v>222</v>
      </c>
      <c r="B57" s="75" t="s">
        <v>210</v>
      </c>
      <c r="C57" s="165">
        <v>10</v>
      </c>
      <c r="D57" s="165">
        <v>7</v>
      </c>
      <c r="E57" s="165"/>
      <c r="F57" s="165"/>
      <c r="G57" s="165"/>
      <c r="H57" s="165"/>
      <c r="I57" s="167"/>
      <c r="J57" s="168"/>
      <c r="K57" s="166">
        <f>SUM(C57:J57)</f>
        <v>17</v>
      </c>
    </row>
    <row r="58" spans="1:11" x14ac:dyDescent="0.2">
      <c r="A58" s="52" t="s">
        <v>212</v>
      </c>
      <c r="B58" s="75" t="s">
        <v>211</v>
      </c>
      <c r="C58" s="165"/>
      <c r="D58" s="165"/>
      <c r="E58" s="165"/>
      <c r="F58" s="165"/>
      <c r="G58" s="165"/>
      <c r="H58" s="165"/>
      <c r="I58" s="167"/>
      <c r="J58" s="168"/>
      <c r="K58" s="166"/>
    </row>
    <row r="59" spans="1:11" x14ac:dyDescent="0.2">
      <c r="A59" s="76" t="s">
        <v>83</v>
      </c>
      <c r="B59" s="77" t="s">
        <v>84</v>
      </c>
      <c r="C59" s="169">
        <f>SUM(C52:C58)</f>
        <v>10</v>
      </c>
      <c r="D59" s="169">
        <f>SUM(D52:D58)</f>
        <v>7</v>
      </c>
      <c r="E59" s="169"/>
      <c r="F59" s="169"/>
      <c r="G59" s="169">
        <v>2</v>
      </c>
      <c r="H59" s="169">
        <f>SUM(H52:H58)</f>
        <v>1</v>
      </c>
      <c r="I59" s="169"/>
      <c r="J59" s="169"/>
      <c r="K59" s="169">
        <f>SUM(K48:K58)</f>
        <v>20</v>
      </c>
    </row>
    <row r="60" spans="1:11" ht="15" x14ac:dyDescent="0.25">
      <c r="A60" s="495" t="s">
        <v>248</v>
      </c>
      <c r="B60" s="496"/>
      <c r="C60" s="496"/>
      <c r="D60" s="496"/>
      <c r="E60" s="496"/>
      <c r="F60" s="496"/>
      <c r="G60" s="496"/>
      <c r="H60" s="496"/>
      <c r="I60" s="496"/>
      <c r="J60" s="496"/>
      <c r="K60" s="497"/>
    </row>
    <row r="61" spans="1:11" x14ac:dyDescent="0.2">
      <c r="A61" s="73" t="s">
        <v>200</v>
      </c>
      <c r="B61" s="74" t="s">
        <v>199</v>
      </c>
      <c r="C61" s="492"/>
      <c r="D61" s="493"/>
      <c r="E61" s="493"/>
      <c r="F61" s="493"/>
      <c r="G61" s="493"/>
      <c r="H61" s="493"/>
      <c r="I61" s="493"/>
      <c r="J61" s="493"/>
      <c r="K61" s="494"/>
    </row>
    <row r="62" spans="1:11" x14ac:dyDescent="0.2">
      <c r="A62" s="52" t="s">
        <v>214</v>
      </c>
      <c r="B62" s="75" t="s">
        <v>201</v>
      </c>
      <c r="C62" s="165"/>
      <c r="D62" s="165"/>
      <c r="E62" s="165"/>
      <c r="F62" s="165"/>
      <c r="G62" s="165"/>
      <c r="H62" s="165"/>
      <c r="I62" s="165"/>
      <c r="J62" s="165"/>
      <c r="K62" s="166"/>
    </row>
    <row r="63" spans="1:11" x14ac:dyDescent="0.2">
      <c r="A63" s="52" t="s">
        <v>215</v>
      </c>
      <c r="B63" s="75" t="s">
        <v>202</v>
      </c>
      <c r="C63" s="165"/>
      <c r="D63" s="165"/>
      <c r="E63" s="165"/>
      <c r="F63" s="165"/>
      <c r="G63" s="165"/>
      <c r="H63" s="165"/>
      <c r="I63" s="167"/>
      <c r="J63" s="168"/>
      <c r="K63" s="166"/>
    </row>
    <row r="64" spans="1:11" x14ac:dyDescent="0.2">
      <c r="A64" s="52" t="s">
        <v>216</v>
      </c>
      <c r="B64" s="75" t="s">
        <v>203</v>
      </c>
      <c r="C64" s="165"/>
      <c r="D64" s="165"/>
      <c r="E64" s="165"/>
      <c r="F64" s="165"/>
      <c r="G64" s="165"/>
      <c r="H64" s="165"/>
      <c r="I64" s="167"/>
      <c r="J64" s="168"/>
      <c r="K64" s="166"/>
    </row>
    <row r="65" spans="1:11" x14ac:dyDescent="0.2">
      <c r="A65" s="52" t="s">
        <v>217</v>
      </c>
      <c r="B65" s="75" t="s">
        <v>204</v>
      </c>
      <c r="C65" s="165"/>
      <c r="D65" s="165"/>
      <c r="E65" s="165"/>
      <c r="F65" s="165"/>
      <c r="G65" s="165"/>
      <c r="H65" s="165"/>
      <c r="I65" s="167"/>
      <c r="J65" s="168"/>
      <c r="K65" s="166"/>
    </row>
    <row r="66" spans="1:11" x14ac:dyDescent="0.2">
      <c r="A66" s="52" t="s">
        <v>218</v>
      </c>
      <c r="B66" s="75" t="s">
        <v>205</v>
      </c>
      <c r="C66" s="165"/>
      <c r="D66" s="165"/>
      <c r="E66" s="165"/>
      <c r="F66" s="165"/>
      <c r="G66" s="165"/>
      <c r="H66" s="165"/>
      <c r="I66" s="167"/>
      <c r="J66" s="168"/>
      <c r="K66" s="166"/>
    </row>
    <row r="67" spans="1:11" x14ac:dyDescent="0.2">
      <c r="A67" s="52" t="s">
        <v>219</v>
      </c>
      <c r="B67" s="75" t="s">
        <v>206</v>
      </c>
      <c r="C67" s="165">
        <v>3</v>
      </c>
      <c r="D67" s="165">
        <v>3</v>
      </c>
      <c r="E67" s="165"/>
      <c r="F67" s="165"/>
      <c r="G67" s="165">
        <v>2</v>
      </c>
      <c r="H67" s="165">
        <v>1</v>
      </c>
      <c r="I67" s="167">
        <v>2</v>
      </c>
      <c r="J67" s="168">
        <v>1</v>
      </c>
      <c r="K67" s="166">
        <f>SUM(C67:J67)</f>
        <v>12</v>
      </c>
    </row>
    <row r="68" spans="1:11" x14ac:dyDescent="0.2">
      <c r="A68" s="52" t="s">
        <v>213</v>
      </c>
      <c r="B68" s="75" t="s">
        <v>207</v>
      </c>
      <c r="C68" s="165"/>
      <c r="D68" s="165"/>
      <c r="E68" s="165"/>
      <c r="F68" s="165"/>
      <c r="G68" s="165"/>
      <c r="H68" s="165"/>
      <c r="I68" s="167"/>
      <c r="J68" s="168"/>
      <c r="K68" s="166"/>
    </row>
    <row r="69" spans="1:11" x14ac:dyDescent="0.2">
      <c r="A69" s="52" t="s">
        <v>220</v>
      </c>
      <c r="B69" s="75" t="s">
        <v>208</v>
      </c>
      <c r="C69" s="165"/>
      <c r="D69" s="165"/>
      <c r="E69" s="165"/>
      <c r="F69" s="165"/>
      <c r="G69" s="165">
        <v>1</v>
      </c>
      <c r="H69" s="165">
        <v>0</v>
      </c>
      <c r="I69" s="167"/>
      <c r="J69" s="168"/>
      <c r="K69" s="166">
        <v>1</v>
      </c>
    </row>
    <row r="70" spans="1:11" x14ac:dyDescent="0.2">
      <c r="A70" s="52" t="s">
        <v>221</v>
      </c>
      <c r="B70" s="75" t="s">
        <v>209</v>
      </c>
      <c r="C70" s="165"/>
      <c r="D70" s="165"/>
      <c r="E70" s="165"/>
      <c r="F70" s="165"/>
      <c r="G70" s="165"/>
      <c r="H70" s="165"/>
      <c r="I70" s="167"/>
      <c r="J70" s="168"/>
      <c r="K70" s="166"/>
    </row>
    <row r="71" spans="1:11" ht="25.5" x14ac:dyDescent="0.2">
      <c r="A71" s="52" t="s">
        <v>222</v>
      </c>
      <c r="B71" s="75" t="s">
        <v>210</v>
      </c>
      <c r="C71" s="165"/>
      <c r="D71" s="165"/>
      <c r="E71" s="165"/>
      <c r="F71" s="165"/>
      <c r="G71" s="165"/>
      <c r="H71" s="165"/>
      <c r="I71" s="167"/>
      <c r="J71" s="168"/>
      <c r="K71" s="166"/>
    </row>
    <row r="72" spans="1:11" x14ac:dyDescent="0.2">
      <c r="A72" s="52" t="s">
        <v>212</v>
      </c>
      <c r="B72" s="75" t="s">
        <v>211</v>
      </c>
      <c r="C72" s="165"/>
      <c r="D72" s="165"/>
      <c r="E72" s="165"/>
      <c r="F72" s="165"/>
      <c r="G72" s="165"/>
      <c r="H72" s="165"/>
      <c r="I72" s="167"/>
      <c r="J72" s="168"/>
      <c r="K72" s="166"/>
    </row>
    <row r="73" spans="1:11" x14ac:dyDescent="0.2">
      <c r="A73" s="76" t="s">
        <v>83</v>
      </c>
      <c r="B73" s="77" t="s">
        <v>84</v>
      </c>
      <c r="C73" s="169">
        <f>SUM(C67:C72)</f>
        <v>3</v>
      </c>
      <c r="D73" s="169">
        <f>SUM(D67:D72)</f>
        <v>3</v>
      </c>
      <c r="E73" s="169"/>
      <c r="F73" s="169"/>
      <c r="G73" s="169">
        <f>SUM(G67:G72)</f>
        <v>3</v>
      </c>
      <c r="H73" s="169">
        <f>SUM(H67:H72)</f>
        <v>1</v>
      </c>
      <c r="I73" s="169">
        <f>SUM(I67:I72)</f>
        <v>2</v>
      </c>
      <c r="J73" s="169">
        <f>SUM(J67:J72)</f>
        <v>1</v>
      </c>
      <c r="K73" s="169">
        <v>13</v>
      </c>
    </row>
    <row r="74" spans="1:11" ht="15" x14ac:dyDescent="0.25">
      <c r="A74" s="495" t="s">
        <v>251</v>
      </c>
      <c r="B74" s="496"/>
      <c r="C74" s="496"/>
      <c r="D74" s="496"/>
      <c r="E74" s="496"/>
      <c r="F74" s="496"/>
      <c r="G74" s="496"/>
      <c r="H74" s="496"/>
      <c r="I74" s="496"/>
      <c r="J74" s="496"/>
      <c r="K74" s="497"/>
    </row>
    <row r="75" spans="1:11" x14ac:dyDescent="0.2">
      <c r="A75" s="73" t="s">
        <v>200</v>
      </c>
      <c r="B75" s="74" t="s">
        <v>199</v>
      </c>
      <c r="C75" s="492"/>
      <c r="D75" s="493"/>
      <c r="E75" s="493"/>
      <c r="F75" s="493"/>
      <c r="G75" s="493"/>
      <c r="H75" s="493"/>
      <c r="I75" s="493"/>
      <c r="J75" s="493"/>
      <c r="K75" s="494"/>
    </row>
    <row r="76" spans="1:11" x14ac:dyDescent="0.2">
      <c r="A76" s="52" t="s">
        <v>214</v>
      </c>
      <c r="B76" s="75" t="s">
        <v>201</v>
      </c>
      <c r="C76" s="165"/>
      <c r="D76" s="165"/>
      <c r="E76" s="165"/>
      <c r="F76" s="165"/>
      <c r="G76" s="165"/>
      <c r="H76" s="165"/>
      <c r="I76" s="165"/>
      <c r="J76" s="165"/>
      <c r="K76" s="166"/>
    </row>
    <row r="77" spans="1:11" x14ac:dyDescent="0.2">
      <c r="A77" s="52" t="s">
        <v>215</v>
      </c>
      <c r="B77" s="75" t="s">
        <v>202</v>
      </c>
      <c r="C77" s="165">
        <v>3</v>
      </c>
      <c r="D77" s="165">
        <v>3</v>
      </c>
      <c r="E77" s="165"/>
      <c r="F77" s="165"/>
      <c r="G77" s="165">
        <v>4</v>
      </c>
      <c r="H77" s="165">
        <v>4</v>
      </c>
      <c r="I77" s="167"/>
      <c r="J77" s="168"/>
      <c r="K77" s="166">
        <f>SUM(C77:J77)</f>
        <v>14</v>
      </c>
    </row>
    <row r="78" spans="1:11" x14ac:dyDescent="0.2">
      <c r="A78" s="52" t="s">
        <v>216</v>
      </c>
      <c r="B78" s="75" t="s">
        <v>203</v>
      </c>
      <c r="C78" s="165">
        <v>7</v>
      </c>
      <c r="D78" s="165">
        <v>4</v>
      </c>
      <c r="E78" s="165"/>
      <c r="F78" s="165"/>
      <c r="G78" s="165">
        <v>5</v>
      </c>
      <c r="H78" s="165">
        <v>3</v>
      </c>
      <c r="I78" s="167">
        <v>5</v>
      </c>
      <c r="J78" s="168">
        <v>5</v>
      </c>
      <c r="K78" s="166">
        <f>SUM(C78:J78)</f>
        <v>29</v>
      </c>
    </row>
    <row r="79" spans="1:11" x14ac:dyDescent="0.2">
      <c r="A79" s="52" t="s">
        <v>217</v>
      </c>
      <c r="B79" s="75" t="s">
        <v>204</v>
      </c>
      <c r="C79" s="165">
        <v>4</v>
      </c>
      <c r="D79" s="165">
        <v>2</v>
      </c>
      <c r="E79" s="165"/>
      <c r="F79" s="165"/>
      <c r="G79" s="165">
        <v>1</v>
      </c>
      <c r="H79" s="165"/>
      <c r="I79" s="167"/>
      <c r="J79" s="168"/>
      <c r="K79" s="166">
        <f>SUM(C79:J79)</f>
        <v>7</v>
      </c>
    </row>
    <row r="80" spans="1:11" x14ac:dyDescent="0.2">
      <c r="A80" s="52" t="s">
        <v>218</v>
      </c>
      <c r="B80" s="75" t="s">
        <v>205</v>
      </c>
      <c r="C80" s="165"/>
      <c r="D80" s="165"/>
      <c r="E80" s="165"/>
      <c r="F80" s="165"/>
      <c r="G80" s="165"/>
      <c r="H80" s="165"/>
      <c r="I80" s="167"/>
      <c r="J80" s="168"/>
      <c r="K80" s="166"/>
    </row>
    <row r="81" spans="1:11" x14ac:dyDescent="0.2">
      <c r="A81" s="52" t="s">
        <v>219</v>
      </c>
      <c r="B81" s="75" t="s">
        <v>206</v>
      </c>
      <c r="C81" s="165"/>
      <c r="D81" s="165"/>
      <c r="E81" s="165"/>
      <c r="F81" s="165"/>
      <c r="G81" s="165"/>
      <c r="H81" s="165"/>
      <c r="I81" s="167"/>
      <c r="J81" s="168"/>
      <c r="K81" s="166"/>
    </row>
    <row r="82" spans="1:11" x14ac:dyDescent="0.2">
      <c r="A82" s="52" t="s">
        <v>213</v>
      </c>
      <c r="B82" s="75" t="s">
        <v>207</v>
      </c>
      <c r="C82" s="165"/>
      <c r="D82" s="165"/>
      <c r="E82" s="165"/>
      <c r="F82" s="165"/>
      <c r="G82" s="165"/>
      <c r="H82" s="165"/>
      <c r="I82" s="167"/>
      <c r="J82" s="168"/>
      <c r="K82" s="166"/>
    </row>
    <row r="83" spans="1:11" x14ac:dyDescent="0.2">
      <c r="A83" s="52" t="s">
        <v>220</v>
      </c>
      <c r="B83" s="75" t="s">
        <v>208</v>
      </c>
      <c r="C83" s="165"/>
      <c r="D83" s="165"/>
      <c r="E83" s="165"/>
      <c r="F83" s="165"/>
      <c r="G83" s="165"/>
      <c r="H83" s="165"/>
      <c r="I83" s="167"/>
      <c r="J83" s="168"/>
      <c r="K83" s="166"/>
    </row>
    <row r="84" spans="1:11" x14ac:dyDescent="0.2">
      <c r="A84" s="52" t="s">
        <v>221</v>
      </c>
      <c r="B84" s="75" t="s">
        <v>209</v>
      </c>
      <c r="C84" s="165"/>
      <c r="D84" s="165"/>
      <c r="E84" s="165"/>
      <c r="F84" s="165"/>
      <c r="G84" s="165"/>
      <c r="H84" s="165"/>
      <c r="I84" s="167"/>
      <c r="J84" s="168"/>
      <c r="K84" s="166"/>
    </row>
    <row r="85" spans="1:11" ht="25.5" x14ac:dyDescent="0.2">
      <c r="A85" s="52" t="s">
        <v>222</v>
      </c>
      <c r="B85" s="75" t="s">
        <v>210</v>
      </c>
      <c r="C85" s="165"/>
      <c r="D85" s="165"/>
      <c r="E85" s="165"/>
      <c r="F85" s="165"/>
      <c r="G85" s="165"/>
      <c r="H85" s="165"/>
      <c r="I85" s="167"/>
      <c r="J85" s="168"/>
      <c r="K85" s="166"/>
    </row>
    <row r="86" spans="1:11" x14ac:dyDescent="0.2">
      <c r="A86" s="52" t="s">
        <v>212</v>
      </c>
      <c r="B86" s="75" t="s">
        <v>211</v>
      </c>
      <c r="C86" s="165"/>
      <c r="D86" s="165"/>
      <c r="E86" s="165"/>
      <c r="F86" s="165"/>
      <c r="G86" s="165"/>
      <c r="H86" s="165"/>
      <c r="I86" s="167"/>
      <c r="J86" s="168"/>
      <c r="K86" s="166"/>
    </row>
    <row r="87" spans="1:11" x14ac:dyDescent="0.2">
      <c r="A87" s="76" t="s">
        <v>83</v>
      </c>
      <c r="B87" s="77" t="s">
        <v>84</v>
      </c>
      <c r="C87" s="169">
        <f>SUM(C77:C86)</f>
        <v>14</v>
      </c>
      <c r="D87" s="169">
        <f>SUM(D76:D86)</f>
        <v>9</v>
      </c>
      <c r="E87" s="169"/>
      <c r="F87" s="169"/>
      <c r="G87" s="169">
        <f>SUM(G77:G86)</f>
        <v>10</v>
      </c>
      <c r="H87" s="169">
        <f>SUM(H77:H86)</f>
        <v>7</v>
      </c>
      <c r="I87" s="169">
        <f>SUM(I78:I86)</f>
        <v>5</v>
      </c>
      <c r="J87" s="169">
        <f>SUM(J78:J86)</f>
        <v>5</v>
      </c>
      <c r="K87" s="169">
        <f>SUM(K77:K86)</f>
        <v>50</v>
      </c>
    </row>
    <row r="88" spans="1:11" ht="15" x14ac:dyDescent="0.25">
      <c r="A88" s="498" t="s">
        <v>249</v>
      </c>
      <c r="B88" s="496"/>
      <c r="C88" s="496"/>
      <c r="D88" s="496"/>
      <c r="E88" s="496"/>
      <c r="F88" s="496"/>
      <c r="G88" s="496"/>
      <c r="H88" s="496"/>
      <c r="I88" s="496"/>
      <c r="J88" s="496"/>
      <c r="K88" s="499"/>
    </row>
    <row r="89" spans="1:11" x14ac:dyDescent="0.2">
      <c r="A89" s="73" t="s">
        <v>200</v>
      </c>
      <c r="B89" s="74" t="s">
        <v>199</v>
      </c>
      <c r="C89" s="492"/>
      <c r="D89" s="493"/>
      <c r="E89" s="493"/>
      <c r="F89" s="493"/>
      <c r="G89" s="493"/>
      <c r="H89" s="493"/>
      <c r="I89" s="493"/>
      <c r="J89" s="493"/>
      <c r="K89" s="494"/>
    </row>
    <row r="90" spans="1:11" x14ac:dyDescent="0.2">
      <c r="A90" s="52" t="s">
        <v>214</v>
      </c>
      <c r="B90" s="75" t="s">
        <v>201</v>
      </c>
      <c r="C90" s="165"/>
      <c r="D90" s="165"/>
      <c r="E90" s="165"/>
      <c r="F90" s="165"/>
      <c r="G90" s="165"/>
      <c r="H90" s="165"/>
      <c r="I90" s="165"/>
      <c r="J90" s="165"/>
      <c r="K90" s="166"/>
    </row>
    <row r="91" spans="1:11" x14ac:dyDescent="0.2">
      <c r="A91" s="52" t="s">
        <v>215</v>
      </c>
      <c r="B91" s="75" t="s">
        <v>202</v>
      </c>
      <c r="C91" s="165">
        <v>10</v>
      </c>
      <c r="D91" s="165">
        <v>6</v>
      </c>
      <c r="E91" s="165">
        <v>2</v>
      </c>
      <c r="F91" s="165">
        <v>2</v>
      </c>
      <c r="G91" s="165">
        <v>9</v>
      </c>
      <c r="H91" s="165">
        <v>7</v>
      </c>
      <c r="I91" s="167">
        <v>5</v>
      </c>
      <c r="J91" s="168">
        <v>5</v>
      </c>
      <c r="K91" s="166">
        <f>SUM(C91:J91)</f>
        <v>46</v>
      </c>
    </row>
    <row r="92" spans="1:11" x14ac:dyDescent="0.2">
      <c r="A92" s="52" t="s">
        <v>216</v>
      </c>
      <c r="B92" s="75" t="s">
        <v>203</v>
      </c>
      <c r="C92" s="165">
        <v>1</v>
      </c>
      <c r="D92" s="165"/>
      <c r="E92" s="165"/>
      <c r="F92" s="165"/>
      <c r="G92" s="165"/>
      <c r="H92" s="165"/>
      <c r="I92" s="167"/>
      <c r="J92" s="168"/>
      <c r="K92" s="166">
        <v>1</v>
      </c>
    </row>
    <row r="93" spans="1:11" x14ac:dyDescent="0.2">
      <c r="A93" s="52" t="s">
        <v>217</v>
      </c>
      <c r="B93" s="75" t="s">
        <v>204</v>
      </c>
      <c r="C93" s="165"/>
      <c r="D93" s="165"/>
      <c r="E93" s="165"/>
      <c r="F93" s="165"/>
      <c r="G93" s="165"/>
      <c r="H93" s="165"/>
      <c r="I93" s="167"/>
      <c r="J93" s="168"/>
      <c r="K93" s="166"/>
    </row>
    <row r="94" spans="1:11" x14ac:dyDescent="0.2">
      <c r="A94" s="52" t="s">
        <v>218</v>
      </c>
      <c r="B94" s="75" t="s">
        <v>205</v>
      </c>
      <c r="C94" s="165"/>
      <c r="D94" s="165"/>
      <c r="E94" s="165"/>
      <c r="F94" s="165"/>
      <c r="G94" s="165">
        <v>1</v>
      </c>
      <c r="H94" s="165">
        <v>1</v>
      </c>
      <c r="I94" s="167"/>
      <c r="J94" s="168"/>
      <c r="K94" s="166">
        <v>2</v>
      </c>
    </row>
    <row r="95" spans="1:11" x14ac:dyDescent="0.2">
      <c r="A95" s="52" t="s">
        <v>219</v>
      </c>
      <c r="B95" s="75" t="s">
        <v>206</v>
      </c>
      <c r="C95" s="165"/>
      <c r="D95" s="165"/>
      <c r="E95" s="165"/>
      <c r="F95" s="165"/>
      <c r="G95" s="165"/>
      <c r="H95" s="165"/>
      <c r="I95" s="167"/>
      <c r="J95" s="168"/>
      <c r="K95" s="166"/>
    </row>
    <row r="96" spans="1:11" x14ac:dyDescent="0.2">
      <c r="A96" s="52" t="s">
        <v>213</v>
      </c>
      <c r="B96" s="75" t="s">
        <v>207</v>
      </c>
      <c r="C96" s="165"/>
      <c r="D96" s="165"/>
      <c r="E96" s="165"/>
      <c r="F96" s="165"/>
      <c r="G96" s="165"/>
      <c r="H96" s="165"/>
      <c r="I96" s="167"/>
      <c r="J96" s="168"/>
      <c r="K96" s="166"/>
    </row>
    <row r="97" spans="1:11" x14ac:dyDescent="0.2">
      <c r="A97" s="52" t="s">
        <v>220</v>
      </c>
      <c r="B97" s="75" t="s">
        <v>208</v>
      </c>
      <c r="C97" s="165"/>
      <c r="D97" s="165"/>
      <c r="E97" s="165"/>
      <c r="F97" s="165"/>
      <c r="G97" s="165"/>
      <c r="H97" s="165"/>
      <c r="I97" s="167"/>
      <c r="J97" s="168"/>
      <c r="K97" s="166"/>
    </row>
    <row r="98" spans="1:11" x14ac:dyDescent="0.2">
      <c r="A98" s="52" t="s">
        <v>221</v>
      </c>
      <c r="B98" s="75" t="s">
        <v>209</v>
      </c>
      <c r="C98" s="165"/>
      <c r="D98" s="165"/>
      <c r="E98" s="165"/>
      <c r="F98" s="165"/>
      <c r="G98" s="165"/>
      <c r="H98" s="165"/>
      <c r="I98" s="167"/>
      <c r="J98" s="168"/>
      <c r="K98" s="166"/>
    </row>
    <row r="99" spans="1:11" ht="25.5" x14ac:dyDescent="0.2">
      <c r="A99" s="52" t="s">
        <v>222</v>
      </c>
      <c r="B99" s="75" t="s">
        <v>210</v>
      </c>
      <c r="C99" s="165">
        <v>1</v>
      </c>
      <c r="D99" s="165">
        <v>1</v>
      </c>
      <c r="E99" s="165"/>
      <c r="F99" s="165"/>
      <c r="G99" s="165">
        <v>1</v>
      </c>
      <c r="H99" s="165"/>
      <c r="I99" s="167"/>
      <c r="J99" s="168"/>
      <c r="K99" s="166">
        <f>SUM(C99:J99)</f>
        <v>3</v>
      </c>
    </row>
    <row r="100" spans="1:11" x14ac:dyDescent="0.2">
      <c r="A100" s="52" t="s">
        <v>212</v>
      </c>
      <c r="B100" s="75" t="s">
        <v>211</v>
      </c>
      <c r="C100" s="165">
        <v>2</v>
      </c>
      <c r="D100" s="165">
        <v>3</v>
      </c>
      <c r="E100" s="165"/>
      <c r="F100" s="165"/>
      <c r="G100" s="165">
        <v>1</v>
      </c>
      <c r="H100" s="165">
        <v>1</v>
      </c>
      <c r="I100" s="167"/>
      <c r="J100" s="168"/>
      <c r="K100" s="166">
        <f>SUM(C100:J100)</f>
        <v>7</v>
      </c>
    </row>
    <row r="101" spans="1:11" x14ac:dyDescent="0.2">
      <c r="A101" s="76" t="s">
        <v>83</v>
      </c>
      <c r="B101" s="77" t="s">
        <v>84</v>
      </c>
      <c r="C101" s="169">
        <f t="shared" ref="C101:K101" si="2">SUM(C91:C100)</f>
        <v>14</v>
      </c>
      <c r="D101" s="169">
        <f t="shared" si="2"/>
        <v>10</v>
      </c>
      <c r="E101" s="169">
        <f t="shared" si="2"/>
        <v>2</v>
      </c>
      <c r="F101" s="169">
        <f t="shared" si="2"/>
        <v>2</v>
      </c>
      <c r="G101" s="169">
        <f t="shared" si="2"/>
        <v>12</v>
      </c>
      <c r="H101" s="169">
        <f t="shared" si="2"/>
        <v>9</v>
      </c>
      <c r="I101" s="169">
        <f t="shared" si="2"/>
        <v>5</v>
      </c>
      <c r="J101" s="169">
        <f t="shared" si="2"/>
        <v>5</v>
      </c>
      <c r="K101" s="166">
        <f t="shared" si="2"/>
        <v>59</v>
      </c>
    </row>
    <row r="102" spans="1:11" ht="15" x14ac:dyDescent="0.25">
      <c r="A102" s="495" t="s">
        <v>250</v>
      </c>
      <c r="B102" s="496"/>
      <c r="C102" s="496"/>
      <c r="D102" s="496"/>
      <c r="E102" s="496"/>
      <c r="F102" s="496"/>
      <c r="G102" s="496"/>
      <c r="H102" s="496"/>
      <c r="I102" s="496"/>
      <c r="J102" s="496"/>
      <c r="K102" s="497"/>
    </row>
    <row r="103" spans="1:11" x14ac:dyDescent="0.2">
      <c r="A103" s="73" t="s">
        <v>200</v>
      </c>
      <c r="B103" s="74" t="s">
        <v>199</v>
      </c>
      <c r="C103" s="492"/>
      <c r="D103" s="493"/>
      <c r="E103" s="493"/>
      <c r="F103" s="493"/>
      <c r="G103" s="493"/>
      <c r="H103" s="493"/>
      <c r="I103" s="493"/>
      <c r="J103" s="493"/>
      <c r="K103" s="494"/>
    </row>
    <row r="104" spans="1:11" x14ac:dyDescent="0.2">
      <c r="A104" s="52" t="s">
        <v>214</v>
      </c>
      <c r="B104" s="75" t="s">
        <v>201</v>
      </c>
      <c r="C104" s="165"/>
      <c r="D104" s="165"/>
      <c r="E104" s="165"/>
      <c r="F104" s="165"/>
      <c r="G104" s="165"/>
      <c r="H104" s="165"/>
      <c r="I104" s="167"/>
      <c r="J104" s="168"/>
      <c r="K104" s="166"/>
    </row>
    <row r="105" spans="1:11" x14ac:dyDescent="0.2">
      <c r="A105" s="52" t="s">
        <v>215</v>
      </c>
      <c r="B105" s="75" t="s">
        <v>202</v>
      </c>
      <c r="C105" s="165">
        <v>6</v>
      </c>
      <c r="D105" s="165">
        <v>5</v>
      </c>
      <c r="E105" s="165"/>
      <c r="F105" s="165"/>
      <c r="G105" s="165">
        <v>6</v>
      </c>
      <c r="H105" s="165">
        <v>5</v>
      </c>
      <c r="I105" s="167"/>
      <c r="J105" s="168"/>
      <c r="K105" s="166">
        <f>SUM(C105:J105)</f>
        <v>22</v>
      </c>
    </row>
    <row r="106" spans="1:11" x14ac:dyDescent="0.2">
      <c r="A106" s="52" t="s">
        <v>216</v>
      </c>
      <c r="B106" s="75" t="s">
        <v>203</v>
      </c>
      <c r="C106" s="165"/>
      <c r="D106" s="165"/>
      <c r="E106" s="165"/>
      <c r="F106" s="165"/>
      <c r="G106" s="165"/>
      <c r="H106" s="165"/>
      <c r="I106" s="167"/>
      <c r="J106" s="168"/>
      <c r="K106" s="166"/>
    </row>
    <row r="107" spans="1:11" x14ac:dyDescent="0.2">
      <c r="A107" s="52" t="s">
        <v>217</v>
      </c>
      <c r="B107" s="75" t="s">
        <v>204</v>
      </c>
      <c r="C107" s="165"/>
      <c r="D107" s="165"/>
      <c r="E107" s="165"/>
      <c r="F107" s="165"/>
      <c r="G107" s="165">
        <v>1</v>
      </c>
      <c r="H107" s="165"/>
      <c r="I107" s="167"/>
      <c r="J107" s="168"/>
      <c r="K107" s="166">
        <v>1</v>
      </c>
    </row>
    <row r="108" spans="1:11" x14ac:dyDescent="0.2">
      <c r="A108" s="52" t="s">
        <v>218</v>
      </c>
      <c r="B108" s="75" t="s">
        <v>205</v>
      </c>
      <c r="C108" s="165"/>
      <c r="D108" s="165"/>
      <c r="E108" s="165"/>
      <c r="F108" s="165"/>
      <c r="G108" s="165"/>
      <c r="H108" s="165"/>
      <c r="I108" s="167"/>
      <c r="J108" s="168"/>
      <c r="K108" s="166"/>
    </row>
    <row r="109" spans="1:11" x14ac:dyDescent="0.2">
      <c r="A109" s="52" t="s">
        <v>219</v>
      </c>
      <c r="B109" s="75" t="s">
        <v>206</v>
      </c>
      <c r="C109" s="165">
        <v>10</v>
      </c>
      <c r="D109" s="165">
        <v>6</v>
      </c>
      <c r="E109" s="165"/>
      <c r="F109" s="165"/>
      <c r="G109" s="165">
        <v>8</v>
      </c>
      <c r="H109" s="165">
        <v>3</v>
      </c>
      <c r="I109" s="167">
        <v>5</v>
      </c>
      <c r="J109" s="168">
        <v>3</v>
      </c>
      <c r="K109" s="166">
        <f>SUM(C109:J109)</f>
        <v>35</v>
      </c>
    </row>
    <row r="110" spans="1:11" x14ac:dyDescent="0.2">
      <c r="A110" s="52" t="s">
        <v>213</v>
      </c>
      <c r="B110" s="75" t="s">
        <v>207</v>
      </c>
      <c r="C110" s="165">
        <v>2</v>
      </c>
      <c r="D110" s="165">
        <v>1</v>
      </c>
      <c r="E110" s="165"/>
      <c r="F110" s="165"/>
      <c r="G110" s="165"/>
      <c r="H110" s="165"/>
      <c r="I110" s="167"/>
      <c r="J110" s="168"/>
      <c r="K110" s="166">
        <v>3</v>
      </c>
    </row>
    <row r="111" spans="1:11" x14ac:dyDescent="0.2">
      <c r="A111" s="52" t="s">
        <v>220</v>
      </c>
      <c r="B111" s="75" t="s">
        <v>208</v>
      </c>
      <c r="C111" s="165">
        <v>2</v>
      </c>
      <c r="D111" s="165">
        <v>1</v>
      </c>
      <c r="E111" s="165"/>
      <c r="F111" s="165"/>
      <c r="G111" s="165">
        <v>3</v>
      </c>
      <c r="H111" s="165"/>
      <c r="I111" s="167">
        <v>2</v>
      </c>
      <c r="J111" s="168">
        <v>1</v>
      </c>
      <c r="K111" s="166">
        <f>SUM(C111:J111)</f>
        <v>9</v>
      </c>
    </row>
    <row r="112" spans="1:11" x14ac:dyDescent="0.2">
      <c r="A112" s="52" t="s">
        <v>221</v>
      </c>
      <c r="B112" s="75" t="s">
        <v>209</v>
      </c>
      <c r="C112" s="165"/>
      <c r="D112" s="165"/>
      <c r="E112" s="165"/>
      <c r="F112" s="165"/>
      <c r="G112" s="165"/>
      <c r="H112" s="165"/>
      <c r="I112" s="167"/>
      <c r="J112" s="168"/>
      <c r="K112" s="166"/>
    </row>
    <row r="113" spans="1:11" ht="25.5" x14ac:dyDescent="0.2">
      <c r="A113" s="52" t="s">
        <v>222</v>
      </c>
      <c r="B113" s="75" t="s">
        <v>210</v>
      </c>
      <c r="C113" s="170"/>
      <c r="D113" s="170"/>
      <c r="E113" s="170"/>
      <c r="F113" s="170"/>
      <c r="G113" s="170"/>
      <c r="H113" s="170"/>
      <c r="I113" s="171"/>
      <c r="J113" s="172"/>
      <c r="K113" s="173"/>
    </row>
    <row r="114" spans="1:11" x14ac:dyDescent="0.2">
      <c r="A114" s="52" t="s">
        <v>212</v>
      </c>
      <c r="B114" s="75" t="s">
        <v>211</v>
      </c>
      <c r="C114" s="170"/>
      <c r="D114" s="170"/>
      <c r="E114" s="170"/>
      <c r="F114" s="170"/>
      <c r="G114" s="170"/>
      <c r="H114" s="170"/>
      <c r="I114" s="171"/>
      <c r="J114" s="172"/>
      <c r="K114" s="173"/>
    </row>
    <row r="115" spans="1:11" x14ac:dyDescent="0.2">
      <c r="A115" s="78" t="s">
        <v>83</v>
      </c>
      <c r="B115" s="79" t="s">
        <v>84</v>
      </c>
      <c r="C115" s="169">
        <f>SUM(C104:C114)</f>
        <v>20</v>
      </c>
      <c r="D115" s="169">
        <f>SUM(D105:D114)</f>
        <v>13</v>
      </c>
      <c r="E115" s="169"/>
      <c r="F115" s="169"/>
      <c r="G115" s="169">
        <f>SUM(G105:G114)</f>
        <v>18</v>
      </c>
      <c r="H115" s="169">
        <f>SUM(H105:H114)</f>
        <v>8</v>
      </c>
      <c r="I115" s="169">
        <f>SUM(I105:I114)</f>
        <v>7</v>
      </c>
      <c r="J115" s="169">
        <f>SUM(J105:J114)</f>
        <v>4</v>
      </c>
      <c r="K115" s="173">
        <f>SUM(K105:K114)</f>
        <v>70</v>
      </c>
    </row>
    <row r="116" spans="1:11" ht="15" x14ac:dyDescent="0.25">
      <c r="A116" s="495" t="s">
        <v>253</v>
      </c>
      <c r="B116" s="496"/>
      <c r="C116" s="496"/>
      <c r="D116" s="496"/>
      <c r="E116" s="496"/>
      <c r="F116" s="496"/>
      <c r="G116" s="496"/>
      <c r="H116" s="496"/>
      <c r="I116" s="496"/>
      <c r="J116" s="496"/>
      <c r="K116" s="497"/>
    </row>
    <row r="117" spans="1:11" x14ac:dyDescent="0.2">
      <c r="A117" s="73" t="s">
        <v>200</v>
      </c>
      <c r="B117" s="74" t="s">
        <v>199</v>
      </c>
      <c r="C117" s="492"/>
      <c r="D117" s="493"/>
      <c r="E117" s="493"/>
      <c r="F117" s="493"/>
      <c r="G117" s="493"/>
      <c r="H117" s="493"/>
      <c r="I117" s="493"/>
      <c r="J117" s="493"/>
      <c r="K117" s="494"/>
    </row>
    <row r="118" spans="1:11" x14ac:dyDescent="0.2">
      <c r="A118" s="52" t="s">
        <v>214</v>
      </c>
      <c r="B118" s="75" t="s">
        <v>201</v>
      </c>
      <c r="C118" s="165"/>
      <c r="D118" s="165"/>
      <c r="E118" s="165"/>
      <c r="F118" s="165"/>
      <c r="G118" s="165"/>
      <c r="H118" s="165"/>
      <c r="I118" s="167"/>
      <c r="J118" s="167"/>
      <c r="K118" s="166"/>
    </row>
    <row r="119" spans="1:11" x14ac:dyDescent="0.2">
      <c r="A119" s="52" t="s">
        <v>215</v>
      </c>
      <c r="B119" s="75" t="s">
        <v>202</v>
      </c>
      <c r="C119" s="165">
        <v>20</v>
      </c>
      <c r="D119" s="165">
        <v>14</v>
      </c>
      <c r="E119" s="165">
        <v>2</v>
      </c>
      <c r="F119" s="165">
        <v>2</v>
      </c>
      <c r="G119" s="165">
        <v>20</v>
      </c>
      <c r="H119" s="165">
        <v>16</v>
      </c>
      <c r="I119" s="167">
        <v>5</v>
      </c>
      <c r="J119" s="167">
        <v>5</v>
      </c>
      <c r="K119" s="166">
        <f t="shared" ref="K119:K125" si="3">SUM(C119:J119)</f>
        <v>84</v>
      </c>
    </row>
    <row r="120" spans="1:11" x14ac:dyDescent="0.2">
      <c r="A120" s="52" t="s">
        <v>216</v>
      </c>
      <c r="B120" s="75" t="s">
        <v>203</v>
      </c>
      <c r="C120" s="165">
        <v>11</v>
      </c>
      <c r="D120" s="165">
        <v>4</v>
      </c>
      <c r="E120" s="165"/>
      <c r="F120" s="165"/>
      <c r="G120" s="165">
        <v>10</v>
      </c>
      <c r="H120" s="165">
        <v>3</v>
      </c>
      <c r="I120" s="167">
        <v>7</v>
      </c>
      <c r="J120" s="167">
        <v>7</v>
      </c>
      <c r="K120" s="166">
        <f t="shared" si="3"/>
        <v>42</v>
      </c>
    </row>
    <row r="121" spans="1:11" x14ac:dyDescent="0.2">
      <c r="A121" s="52" t="s">
        <v>217</v>
      </c>
      <c r="B121" s="75" t="s">
        <v>204</v>
      </c>
      <c r="C121" s="165">
        <v>5</v>
      </c>
      <c r="D121" s="165">
        <v>3</v>
      </c>
      <c r="E121" s="165"/>
      <c r="F121" s="165"/>
      <c r="G121" s="165">
        <v>3</v>
      </c>
      <c r="H121" s="165"/>
      <c r="I121" s="167">
        <v>3</v>
      </c>
      <c r="J121" s="167">
        <v>3</v>
      </c>
      <c r="K121" s="166">
        <f t="shared" si="3"/>
        <v>17</v>
      </c>
    </row>
    <row r="122" spans="1:11" x14ac:dyDescent="0.2">
      <c r="A122" s="52" t="s">
        <v>218</v>
      </c>
      <c r="B122" s="75" t="s">
        <v>205</v>
      </c>
      <c r="C122" s="165">
        <v>2</v>
      </c>
      <c r="D122" s="165">
        <v>2</v>
      </c>
      <c r="E122" s="165"/>
      <c r="F122" s="165"/>
      <c r="G122" s="165">
        <v>4</v>
      </c>
      <c r="H122" s="165">
        <v>2</v>
      </c>
      <c r="I122" s="167"/>
      <c r="J122" s="167"/>
      <c r="K122" s="166">
        <f t="shared" si="3"/>
        <v>10</v>
      </c>
    </row>
    <row r="123" spans="1:11" x14ac:dyDescent="0.2">
      <c r="A123" s="52" t="s">
        <v>219</v>
      </c>
      <c r="B123" s="75" t="s">
        <v>206</v>
      </c>
      <c r="C123" s="165">
        <v>13</v>
      </c>
      <c r="D123" s="165">
        <v>9</v>
      </c>
      <c r="E123" s="165"/>
      <c r="F123" s="165"/>
      <c r="G123" s="165">
        <v>10</v>
      </c>
      <c r="H123" s="165">
        <v>4</v>
      </c>
      <c r="I123" s="167">
        <v>7</v>
      </c>
      <c r="J123" s="167">
        <v>4</v>
      </c>
      <c r="K123" s="166">
        <f t="shared" si="3"/>
        <v>47</v>
      </c>
    </row>
    <row r="124" spans="1:11" x14ac:dyDescent="0.2">
      <c r="A124" s="52" t="s">
        <v>213</v>
      </c>
      <c r="B124" s="75" t="s">
        <v>207</v>
      </c>
      <c r="C124" s="165">
        <v>2</v>
      </c>
      <c r="D124" s="165">
        <v>1</v>
      </c>
      <c r="E124" s="165"/>
      <c r="F124" s="165"/>
      <c r="G124" s="165"/>
      <c r="H124" s="165"/>
      <c r="I124" s="167"/>
      <c r="J124" s="167"/>
      <c r="K124" s="166">
        <f t="shared" si="3"/>
        <v>3</v>
      </c>
    </row>
    <row r="125" spans="1:11" x14ac:dyDescent="0.2">
      <c r="A125" s="52" t="s">
        <v>220</v>
      </c>
      <c r="B125" s="75" t="s">
        <v>208</v>
      </c>
      <c r="C125" s="165">
        <v>10</v>
      </c>
      <c r="D125" s="165">
        <v>8</v>
      </c>
      <c r="E125" s="165"/>
      <c r="F125" s="165"/>
      <c r="G125" s="165">
        <v>10</v>
      </c>
      <c r="H125" s="165">
        <v>5</v>
      </c>
      <c r="I125" s="167">
        <v>4</v>
      </c>
      <c r="J125" s="167">
        <v>3</v>
      </c>
      <c r="K125" s="166">
        <f t="shared" si="3"/>
        <v>40</v>
      </c>
    </row>
    <row r="126" spans="1:11" x14ac:dyDescent="0.2">
      <c r="A126" s="52" t="s">
        <v>221</v>
      </c>
      <c r="B126" s="75" t="s">
        <v>209</v>
      </c>
      <c r="C126" s="165"/>
      <c r="D126" s="165"/>
      <c r="E126" s="165"/>
      <c r="F126" s="165"/>
      <c r="G126" s="165"/>
      <c r="H126" s="165"/>
      <c r="I126" s="167"/>
      <c r="J126" s="167"/>
      <c r="K126" s="166"/>
    </row>
    <row r="127" spans="1:11" ht="25.5" x14ac:dyDescent="0.2">
      <c r="A127" s="52" t="s">
        <v>222</v>
      </c>
      <c r="B127" s="75" t="s">
        <v>210</v>
      </c>
      <c r="C127" s="165">
        <v>13</v>
      </c>
      <c r="D127" s="165">
        <v>10</v>
      </c>
      <c r="E127" s="165"/>
      <c r="F127" s="165"/>
      <c r="G127" s="165">
        <v>2</v>
      </c>
      <c r="H127" s="165"/>
      <c r="I127" s="167"/>
      <c r="J127" s="167"/>
      <c r="K127" s="166">
        <f>SUM(C127:J127)</f>
        <v>25</v>
      </c>
    </row>
    <row r="128" spans="1:11" ht="13.5" thickBot="1" x14ac:dyDescent="0.25">
      <c r="A128" s="52" t="s">
        <v>212</v>
      </c>
      <c r="B128" s="75" t="s">
        <v>211</v>
      </c>
      <c r="C128" s="165">
        <v>2</v>
      </c>
      <c r="D128" s="165">
        <v>3</v>
      </c>
      <c r="E128" s="165"/>
      <c r="F128" s="165"/>
      <c r="G128" s="165">
        <v>1</v>
      </c>
      <c r="H128" s="165">
        <v>1</v>
      </c>
      <c r="I128" s="174"/>
      <c r="J128" s="175"/>
      <c r="K128" s="176">
        <f>SUM(C128:J128)</f>
        <v>7</v>
      </c>
    </row>
    <row r="129" spans="1:11" ht="13.5" thickBot="1" x14ac:dyDescent="0.25">
      <c r="A129" s="190" t="s">
        <v>309</v>
      </c>
      <c r="B129" s="191" t="s">
        <v>84</v>
      </c>
      <c r="C129" s="192">
        <f t="shared" ref="C129:J129" si="4">SUM(C119:C128)</f>
        <v>78</v>
      </c>
      <c r="D129" s="192">
        <f t="shared" si="4"/>
        <v>54</v>
      </c>
      <c r="E129" s="192">
        <f t="shared" si="4"/>
        <v>2</v>
      </c>
      <c r="F129" s="192">
        <f t="shared" si="4"/>
        <v>2</v>
      </c>
      <c r="G129" s="192">
        <f t="shared" si="4"/>
        <v>60</v>
      </c>
      <c r="H129" s="192">
        <f t="shared" si="4"/>
        <v>31</v>
      </c>
      <c r="I129" s="192">
        <f t="shared" si="4"/>
        <v>26</v>
      </c>
      <c r="J129" s="192">
        <f t="shared" si="4"/>
        <v>22</v>
      </c>
      <c r="K129" s="193">
        <f>SUM(C129:J129)</f>
        <v>275</v>
      </c>
    </row>
    <row r="131" spans="1:11" x14ac:dyDescent="0.2">
      <c r="A131" s="39" t="s">
        <v>5</v>
      </c>
    </row>
    <row r="132" spans="1:11" x14ac:dyDescent="0.2">
      <c r="A132" s="89" t="s">
        <v>6</v>
      </c>
      <c r="B132" s="41"/>
    </row>
  </sheetData>
  <sheetProtection password="CC7B" sheet="1" objects="1" scenarios="1"/>
  <mergeCells count="25">
    <mergeCell ref="A4:K4"/>
    <mergeCell ref="A1:K1"/>
    <mergeCell ref="C2:D2"/>
    <mergeCell ref="E2:F2"/>
    <mergeCell ref="G2:H2"/>
    <mergeCell ref="I2:J2"/>
    <mergeCell ref="A2:A3"/>
    <mergeCell ref="B2:B3"/>
    <mergeCell ref="C33:K33"/>
    <mergeCell ref="C5:K5"/>
    <mergeCell ref="C19:K19"/>
    <mergeCell ref="A32:K32"/>
    <mergeCell ref="A18:K18"/>
    <mergeCell ref="C47:K47"/>
    <mergeCell ref="C61:K61"/>
    <mergeCell ref="A74:K74"/>
    <mergeCell ref="A60:K60"/>
    <mergeCell ref="A46:K46"/>
    <mergeCell ref="C117:K117"/>
    <mergeCell ref="C75:K75"/>
    <mergeCell ref="C89:K89"/>
    <mergeCell ref="C103:K103"/>
    <mergeCell ref="A116:K116"/>
    <mergeCell ref="A102:K102"/>
    <mergeCell ref="A88:K88"/>
  </mergeCells>
  <pageMargins left="0.51181102362204722" right="0.51181102362204722" top="0.55118110236220474" bottom="0.55118110236220474" header="0.31496062992125984" footer="0.31496062992125984"/>
  <pageSetup paperSize="9" scale="85" firstPageNumber="102" fitToWidth="0" orientation="landscape" useFirstPageNumber="1" r:id="rId1"/>
  <headerFooter>
    <oddFooter>&amp;C&amp;P</oddFooter>
  </headerFooter>
  <rowBreaks count="2" manualBreakCount="2">
    <brk id="45" max="16383" man="1"/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100" zoomScaleNormal="100" workbookViewId="0">
      <selection activeCell="C133" sqref="C133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8.28515625" style="177" customWidth="1"/>
    <col min="4" max="4" width="6.85546875" style="177" customWidth="1"/>
    <col min="5" max="5" width="8.5703125" style="177" customWidth="1"/>
    <col min="6" max="6" width="7.42578125" style="177" customWidth="1"/>
    <col min="7" max="7" width="8.7109375" style="177" customWidth="1"/>
    <col min="8" max="8" width="7" style="177" customWidth="1"/>
    <col min="9" max="11" width="9.140625" style="177"/>
    <col min="12" max="12" width="4.7109375" style="1" customWidth="1"/>
    <col min="13" max="16384" width="9.140625" style="1"/>
  </cols>
  <sheetData>
    <row r="1" spans="1:16" ht="25.5" customHeight="1" x14ac:dyDescent="0.2">
      <c r="A1" s="504" t="s">
        <v>138</v>
      </c>
      <c r="B1" s="505"/>
      <c r="C1" s="505"/>
      <c r="D1" s="505"/>
      <c r="E1" s="505"/>
      <c r="F1" s="505"/>
      <c r="G1" s="505"/>
      <c r="H1" s="505"/>
      <c r="I1" s="505"/>
      <c r="J1" s="506"/>
      <c r="K1" s="507"/>
    </row>
    <row r="2" spans="1:16" s="5" customFormat="1" ht="38.25" customHeight="1" x14ac:dyDescent="0.2">
      <c r="A2" s="512" t="s">
        <v>242</v>
      </c>
      <c r="B2" s="525"/>
      <c r="C2" s="522" t="s">
        <v>0</v>
      </c>
      <c r="D2" s="522"/>
      <c r="E2" s="522" t="s">
        <v>2</v>
      </c>
      <c r="F2" s="522"/>
      <c r="G2" s="522" t="s">
        <v>1</v>
      </c>
      <c r="H2" s="522"/>
      <c r="I2" s="523" t="s">
        <v>3</v>
      </c>
      <c r="J2" s="524"/>
      <c r="K2" s="18" t="s">
        <v>4</v>
      </c>
    </row>
    <row r="3" spans="1:16" s="5" customFormat="1" ht="13.5" customHeight="1" thickBot="1" x14ac:dyDescent="0.25">
      <c r="A3" s="513"/>
      <c r="B3" s="515"/>
      <c r="C3" s="186" t="s">
        <v>7</v>
      </c>
      <c r="D3" s="186" t="s">
        <v>8</v>
      </c>
      <c r="E3" s="186" t="s">
        <v>7</v>
      </c>
      <c r="F3" s="186" t="s">
        <v>8</v>
      </c>
      <c r="G3" s="186" t="s">
        <v>7</v>
      </c>
      <c r="H3" s="186" t="s">
        <v>8</v>
      </c>
      <c r="I3" s="187" t="s">
        <v>7</v>
      </c>
      <c r="J3" s="187" t="s">
        <v>8</v>
      </c>
      <c r="K3" s="188"/>
    </row>
    <row r="4" spans="1:16" s="6" customFormat="1" ht="15" x14ac:dyDescent="0.25">
      <c r="A4" s="501" t="s">
        <v>244</v>
      </c>
      <c r="B4" s="526"/>
      <c r="C4" s="526"/>
      <c r="D4" s="526"/>
      <c r="E4" s="526"/>
      <c r="F4" s="526"/>
      <c r="G4" s="526"/>
      <c r="H4" s="526"/>
      <c r="I4" s="526"/>
      <c r="J4" s="526"/>
      <c r="K4" s="527"/>
    </row>
    <row r="5" spans="1:16" s="2" customFormat="1" x14ac:dyDescent="0.2">
      <c r="A5" s="73" t="s">
        <v>200</v>
      </c>
      <c r="B5" s="74" t="s">
        <v>199</v>
      </c>
      <c r="C5" s="178"/>
      <c r="D5" s="179"/>
      <c r="E5" s="179"/>
      <c r="F5" s="179"/>
      <c r="G5" s="179"/>
      <c r="H5" s="179"/>
      <c r="I5" s="179"/>
      <c r="J5" s="179"/>
      <c r="K5" s="180"/>
    </row>
    <row r="6" spans="1:16" x14ac:dyDescent="0.2">
      <c r="A6" s="52" t="s">
        <v>214</v>
      </c>
      <c r="B6" s="75" t="s">
        <v>201</v>
      </c>
      <c r="C6" s="165"/>
      <c r="D6" s="165"/>
      <c r="E6" s="165"/>
      <c r="F6" s="165"/>
      <c r="G6" s="165"/>
      <c r="H6" s="165"/>
      <c r="I6" s="167"/>
      <c r="J6" s="168"/>
      <c r="K6" s="166">
        <f>SUM(C6:J6)</f>
        <v>0</v>
      </c>
    </row>
    <row r="7" spans="1:16" ht="12.75" customHeight="1" x14ac:dyDescent="0.2">
      <c r="A7" s="52" t="s">
        <v>215</v>
      </c>
      <c r="B7" s="75" t="s">
        <v>202</v>
      </c>
      <c r="C7" s="165"/>
      <c r="D7" s="165"/>
      <c r="E7" s="165"/>
      <c r="F7" s="165"/>
      <c r="G7" s="165"/>
      <c r="H7" s="165"/>
      <c r="I7" s="167"/>
      <c r="J7" s="168"/>
      <c r="K7" s="166">
        <f t="shared" ref="K7:K16" si="0">SUM(C7:J7)</f>
        <v>0</v>
      </c>
    </row>
    <row r="8" spans="1:16" ht="12.75" customHeight="1" x14ac:dyDescent="0.2">
      <c r="A8" s="52" t="s">
        <v>216</v>
      </c>
      <c r="B8" s="75" t="s">
        <v>203</v>
      </c>
      <c r="C8" s="165"/>
      <c r="D8" s="165"/>
      <c r="E8" s="165"/>
      <c r="F8" s="165"/>
      <c r="G8" s="165"/>
      <c r="H8" s="165"/>
      <c r="I8" s="167"/>
      <c r="J8" s="168"/>
      <c r="K8" s="166">
        <f t="shared" si="0"/>
        <v>0</v>
      </c>
    </row>
    <row r="9" spans="1:16" ht="12.75" customHeight="1" x14ac:dyDescent="0.2">
      <c r="A9" s="52" t="s">
        <v>217</v>
      </c>
      <c r="B9" s="75" t="s">
        <v>204</v>
      </c>
      <c r="C9" s="165"/>
      <c r="D9" s="165"/>
      <c r="E9" s="165"/>
      <c r="F9" s="165"/>
      <c r="G9" s="165"/>
      <c r="H9" s="165"/>
      <c r="I9" s="167">
        <v>1</v>
      </c>
      <c r="J9" s="168">
        <v>1</v>
      </c>
      <c r="K9" s="166">
        <f t="shared" si="0"/>
        <v>2</v>
      </c>
    </row>
    <row r="10" spans="1:16" ht="12.75" customHeight="1" x14ac:dyDescent="0.2">
      <c r="A10" s="52" t="s">
        <v>218</v>
      </c>
      <c r="B10" s="75" t="s">
        <v>205</v>
      </c>
      <c r="C10" s="165"/>
      <c r="D10" s="165"/>
      <c r="E10" s="165"/>
      <c r="F10" s="165"/>
      <c r="G10" s="165"/>
      <c r="H10" s="165"/>
      <c r="I10" s="167"/>
      <c r="J10" s="168"/>
      <c r="K10" s="166">
        <f t="shared" si="0"/>
        <v>0</v>
      </c>
    </row>
    <row r="11" spans="1:16" ht="12.75" customHeight="1" x14ac:dyDescent="0.2">
      <c r="A11" s="52" t="s">
        <v>219</v>
      </c>
      <c r="B11" s="75" t="s">
        <v>206</v>
      </c>
      <c r="C11" s="165"/>
      <c r="D11" s="165"/>
      <c r="E11" s="165"/>
      <c r="F11" s="165"/>
      <c r="G11" s="165"/>
      <c r="H11" s="165"/>
      <c r="I11" s="167"/>
      <c r="J11" s="168"/>
      <c r="K11" s="166">
        <f t="shared" si="0"/>
        <v>0</v>
      </c>
      <c r="M11" s="21"/>
      <c r="N11" s="21"/>
      <c r="O11" s="21"/>
      <c r="P11" s="21"/>
    </row>
    <row r="12" spans="1:16" ht="12.75" customHeight="1" x14ac:dyDescent="0.2">
      <c r="A12" s="52" t="s">
        <v>213</v>
      </c>
      <c r="B12" s="75" t="s">
        <v>207</v>
      </c>
      <c r="C12" s="165"/>
      <c r="D12" s="165"/>
      <c r="E12" s="165"/>
      <c r="F12" s="165"/>
      <c r="G12" s="165"/>
      <c r="H12" s="165"/>
      <c r="I12" s="167"/>
      <c r="J12" s="168"/>
      <c r="K12" s="166">
        <f t="shared" si="0"/>
        <v>0</v>
      </c>
      <c r="M12" s="21"/>
      <c r="N12" s="21"/>
      <c r="O12" s="21"/>
      <c r="P12" s="21"/>
    </row>
    <row r="13" spans="1:16" ht="12.75" customHeight="1" x14ac:dyDescent="0.2">
      <c r="A13" s="52" t="s">
        <v>220</v>
      </c>
      <c r="B13" s="75" t="s">
        <v>208</v>
      </c>
      <c r="C13" s="165"/>
      <c r="D13" s="165"/>
      <c r="E13" s="165"/>
      <c r="F13" s="165"/>
      <c r="G13" s="165"/>
      <c r="H13" s="165"/>
      <c r="I13" s="167"/>
      <c r="J13" s="168"/>
      <c r="K13" s="166">
        <f t="shared" si="0"/>
        <v>0</v>
      </c>
    </row>
    <row r="14" spans="1:16" x14ac:dyDescent="0.2">
      <c r="A14" s="52" t="s">
        <v>221</v>
      </c>
      <c r="B14" s="75" t="s">
        <v>209</v>
      </c>
      <c r="C14" s="165"/>
      <c r="D14" s="165"/>
      <c r="E14" s="165"/>
      <c r="F14" s="165"/>
      <c r="G14" s="165"/>
      <c r="H14" s="165"/>
      <c r="I14" s="167"/>
      <c r="J14" s="168"/>
      <c r="K14" s="166">
        <f t="shared" si="0"/>
        <v>0</v>
      </c>
    </row>
    <row r="15" spans="1:16" x14ac:dyDescent="0.2">
      <c r="A15" s="52" t="s">
        <v>222</v>
      </c>
      <c r="B15" s="75" t="s">
        <v>210</v>
      </c>
      <c r="C15" s="165"/>
      <c r="D15" s="165"/>
      <c r="E15" s="165"/>
      <c r="F15" s="165"/>
      <c r="G15" s="165"/>
      <c r="H15" s="165"/>
      <c r="I15" s="167"/>
      <c r="J15" s="168"/>
      <c r="K15" s="166">
        <f t="shared" si="0"/>
        <v>0</v>
      </c>
    </row>
    <row r="16" spans="1:16" x14ac:dyDescent="0.2">
      <c r="A16" s="52" t="s">
        <v>212</v>
      </c>
      <c r="B16" s="75" t="s">
        <v>211</v>
      </c>
      <c r="C16" s="165"/>
      <c r="D16" s="165"/>
      <c r="E16" s="165"/>
      <c r="F16" s="165"/>
      <c r="G16" s="165"/>
      <c r="H16" s="165"/>
      <c r="I16" s="167"/>
      <c r="J16" s="168"/>
      <c r="K16" s="166">
        <f t="shared" si="0"/>
        <v>0</v>
      </c>
    </row>
    <row r="17" spans="1:11" ht="12.75" customHeight="1" x14ac:dyDescent="0.2">
      <c r="A17" s="76" t="s">
        <v>83</v>
      </c>
      <c r="B17" s="77" t="s">
        <v>84</v>
      </c>
      <c r="C17" s="169">
        <f>SUM(C6:C16)</f>
        <v>0</v>
      </c>
      <c r="D17" s="169">
        <f t="shared" ref="D17:J17" si="1">SUM(D6:D16)</f>
        <v>0</v>
      </c>
      <c r="E17" s="169">
        <f t="shared" si="1"/>
        <v>0</v>
      </c>
      <c r="F17" s="169">
        <f t="shared" si="1"/>
        <v>0</v>
      </c>
      <c r="G17" s="169">
        <f t="shared" si="1"/>
        <v>0</v>
      </c>
      <c r="H17" s="169">
        <f t="shared" si="1"/>
        <v>0</v>
      </c>
      <c r="I17" s="169">
        <f t="shared" si="1"/>
        <v>1</v>
      </c>
      <c r="J17" s="169">
        <f t="shared" si="1"/>
        <v>1</v>
      </c>
      <c r="K17" s="169">
        <f>SUM(K6:K16)</f>
        <v>2</v>
      </c>
    </row>
    <row r="18" spans="1:11" s="6" customFormat="1" ht="15" x14ac:dyDescent="0.25">
      <c r="A18" s="495" t="s">
        <v>252</v>
      </c>
      <c r="B18" s="519"/>
      <c r="C18" s="519"/>
      <c r="D18" s="519"/>
      <c r="E18" s="519"/>
      <c r="F18" s="519"/>
      <c r="G18" s="519"/>
      <c r="H18" s="519"/>
      <c r="I18" s="519"/>
      <c r="J18" s="519"/>
      <c r="K18" s="520"/>
    </row>
    <row r="19" spans="1:11" s="2" customFormat="1" x14ac:dyDescent="0.2">
      <c r="A19" s="73" t="s">
        <v>200</v>
      </c>
      <c r="B19" s="74" t="s">
        <v>199</v>
      </c>
      <c r="C19" s="178"/>
      <c r="D19" s="179"/>
      <c r="E19" s="179"/>
      <c r="F19" s="179"/>
      <c r="G19" s="179"/>
      <c r="H19" s="179"/>
      <c r="I19" s="179"/>
      <c r="J19" s="179"/>
      <c r="K19" s="180"/>
    </row>
    <row r="20" spans="1:11" x14ac:dyDescent="0.2">
      <c r="A20" s="52" t="s">
        <v>214</v>
      </c>
      <c r="B20" s="75" t="s">
        <v>201</v>
      </c>
      <c r="C20" s="165"/>
      <c r="D20" s="165"/>
      <c r="E20" s="165"/>
      <c r="F20" s="165"/>
      <c r="G20" s="165"/>
      <c r="H20" s="165"/>
      <c r="I20" s="167"/>
      <c r="J20" s="168"/>
      <c r="K20" s="166">
        <f>SUM(C20:J20)</f>
        <v>0</v>
      </c>
    </row>
    <row r="21" spans="1:11" x14ac:dyDescent="0.2">
      <c r="A21" s="52" t="s">
        <v>215</v>
      </c>
      <c r="B21" s="75" t="s">
        <v>202</v>
      </c>
      <c r="C21" s="165"/>
      <c r="D21" s="165"/>
      <c r="E21" s="165"/>
      <c r="F21" s="165"/>
      <c r="G21" s="165"/>
      <c r="H21" s="165"/>
      <c r="I21" s="167"/>
      <c r="J21" s="168"/>
      <c r="K21" s="166">
        <f t="shared" ref="K21:K30" si="2">SUM(C21:J21)</f>
        <v>0</v>
      </c>
    </row>
    <row r="22" spans="1:11" x14ac:dyDescent="0.2">
      <c r="A22" s="52" t="s">
        <v>216</v>
      </c>
      <c r="B22" s="75" t="s">
        <v>203</v>
      </c>
      <c r="C22" s="165"/>
      <c r="D22" s="165"/>
      <c r="E22" s="165"/>
      <c r="F22" s="165"/>
      <c r="G22" s="165"/>
      <c r="H22" s="165"/>
      <c r="I22" s="167"/>
      <c r="J22" s="168"/>
      <c r="K22" s="166">
        <f t="shared" si="2"/>
        <v>0</v>
      </c>
    </row>
    <row r="23" spans="1:11" x14ac:dyDescent="0.2">
      <c r="A23" s="52" t="s">
        <v>217</v>
      </c>
      <c r="B23" s="75" t="s">
        <v>204</v>
      </c>
      <c r="C23" s="165"/>
      <c r="D23" s="165"/>
      <c r="E23" s="165"/>
      <c r="F23" s="165"/>
      <c r="G23" s="165"/>
      <c r="H23" s="165"/>
      <c r="I23" s="167"/>
      <c r="J23" s="168"/>
      <c r="K23" s="166">
        <f t="shared" si="2"/>
        <v>0</v>
      </c>
    </row>
    <row r="24" spans="1:11" x14ac:dyDescent="0.2">
      <c r="A24" s="52" t="s">
        <v>218</v>
      </c>
      <c r="B24" s="75" t="s">
        <v>205</v>
      </c>
      <c r="C24" s="165"/>
      <c r="D24" s="165"/>
      <c r="E24" s="165"/>
      <c r="F24" s="165"/>
      <c r="G24" s="165"/>
      <c r="H24" s="165"/>
      <c r="I24" s="167"/>
      <c r="J24" s="168"/>
      <c r="K24" s="166">
        <f t="shared" si="2"/>
        <v>0</v>
      </c>
    </row>
    <row r="25" spans="1:11" x14ac:dyDescent="0.2">
      <c r="A25" s="52" t="s">
        <v>219</v>
      </c>
      <c r="B25" s="75" t="s">
        <v>206</v>
      </c>
      <c r="C25" s="165"/>
      <c r="D25" s="165"/>
      <c r="E25" s="165"/>
      <c r="F25" s="165"/>
      <c r="G25" s="165"/>
      <c r="H25" s="165"/>
      <c r="I25" s="167"/>
      <c r="J25" s="168"/>
      <c r="K25" s="166">
        <f t="shared" si="2"/>
        <v>0</v>
      </c>
    </row>
    <row r="26" spans="1:11" x14ac:dyDescent="0.2">
      <c r="A26" s="52" t="s">
        <v>213</v>
      </c>
      <c r="B26" s="75" t="s">
        <v>207</v>
      </c>
      <c r="C26" s="165"/>
      <c r="D26" s="165"/>
      <c r="E26" s="165"/>
      <c r="F26" s="165"/>
      <c r="G26" s="165"/>
      <c r="H26" s="165"/>
      <c r="I26" s="167"/>
      <c r="J26" s="168"/>
      <c r="K26" s="166">
        <f t="shared" si="2"/>
        <v>0</v>
      </c>
    </row>
    <row r="27" spans="1:11" x14ac:dyDescent="0.2">
      <c r="A27" s="52" t="s">
        <v>220</v>
      </c>
      <c r="B27" s="75" t="s">
        <v>208</v>
      </c>
      <c r="C27" s="165"/>
      <c r="D27" s="165"/>
      <c r="E27" s="165"/>
      <c r="F27" s="165"/>
      <c r="G27" s="165"/>
      <c r="H27" s="165"/>
      <c r="I27" s="167"/>
      <c r="J27" s="168"/>
      <c r="K27" s="166">
        <f t="shared" si="2"/>
        <v>0</v>
      </c>
    </row>
    <row r="28" spans="1:11" x14ac:dyDescent="0.2">
      <c r="A28" s="52" t="s">
        <v>221</v>
      </c>
      <c r="B28" s="75" t="s">
        <v>209</v>
      </c>
      <c r="C28" s="165"/>
      <c r="D28" s="165"/>
      <c r="E28" s="165"/>
      <c r="F28" s="165"/>
      <c r="G28" s="165"/>
      <c r="H28" s="165"/>
      <c r="I28" s="167"/>
      <c r="J28" s="168"/>
      <c r="K28" s="166">
        <f t="shared" si="2"/>
        <v>0</v>
      </c>
    </row>
    <row r="29" spans="1:11" x14ac:dyDescent="0.2">
      <c r="A29" s="52" t="s">
        <v>222</v>
      </c>
      <c r="B29" s="75" t="s">
        <v>210</v>
      </c>
      <c r="C29" s="165"/>
      <c r="D29" s="165"/>
      <c r="E29" s="165"/>
      <c r="F29" s="165"/>
      <c r="G29" s="165"/>
      <c r="H29" s="165"/>
      <c r="I29" s="167"/>
      <c r="J29" s="168"/>
      <c r="K29" s="166">
        <f t="shared" si="2"/>
        <v>0</v>
      </c>
    </row>
    <row r="30" spans="1:11" x14ac:dyDescent="0.2">
      <c r="A30" s="52" t="s">
        <v>212</v>
      </c>
      <c r="B30" s="75" t="s">
        <v>211</v>
      </c>
      <c r="C30" s="165"/>
      <c r="D30" s="165"/>
      <c r="E30" s="165"/>
      <c r="F30" s="165"/>
      <c r="G30" s="165"/>
      <c r="H30" s="165"/>
      <c r="I30" s="167"/>
      <c r="J30" s="168"/>
      <c r="K30" s="166">
        <f t="shared" si="2"/>
        <v>0</v>
      </c>
    </row>
    <row r="31" spans="1:11" x14ac:dyDescent="0.2">
      <c r="A31" s="76" t="s">
        <v>83</v>
      </c>
      <c r="B31" s="77" t="s">
        <v>84</v>
      </c>
      <c r="C31" s="169">
        <f>SUM(C20:C30)</f>
        <v>0</v>
      </c>
      <c r="D31" s="169">
        <f t="shared" ref="D31:J31" si="3">SUM(D20:D30)</f>
        <v>0</v>
      </c>
      <c r="E31" s="169">
        <f t="shared" si="3"/>
        <v>0</v>
      </c>
      <c r="F31" s="169">
        <f t="shared" si="3"/>
        <v>0</v>
      </c>
      <c r="G31" s="169">
        <f t="shared" si="3"/>
        <v>0</v>
      </c>
      <c r="H31" s="169">
        <f t="shared" si="3"/>
        <v>0</v>
      </c>
      <c r="I31" s="169">
        <f t="shared" si="3"/>
        <v>0</v>
      </c>
      <c r="J31" s="169">
        <f t="shared" si="3"/>
        <v>0</v>
      </c>
      <c r="K31" s="169">
        <f>SUM(K20:K30)</f>
        <v>0</v>
      </c>
    </row>
    <row r="32" spans="1:11" ht="15" x14ac:dyDescent="0.25">
      <c r="A32" s="495" t="s">
        <v>246</v>
      </c>
      <c r="B32" s="519"/>
      <c r="C32" s="519"/>
      <c r="D32" s="519"/>
      <c r="E32" s="519"/>
      <c r="F32" s="519"/>
      <c r="G32" s="519"/>
      <c r="H32" s="519"/>
      <c r="I32" s="519"/>
      <c r="J32" s="519"/>
      <c r="K32" s="520"/>
    </row>
    <row r="33" spans="1:11" x14ac:dyDescent="0.2">
      <c r="A33" s="73" t="s">
        <v>200</v>
      </c>
      <c r="B33" s="74" t="s">
        <v>199</v>
      </c>
      <c r="C33" s="178"/>
      <c r="D33" s="179"/>
      <c r="E33" s="179"/>
      <c r="F33" s="179"/>
      <c r="G33" s="179"/>
      <c r="H33" s="179"/>
      <c r="I33" s="179"/>
      <c r="J33" s="179"/>
      <c r="K33" s="180"/>
    </row>
    <row r="34" spans="1:11" x14ac:dyDescent="0.2">
      <c r="A34" s="52" t="s">
        <v>214</v>
      </c>
      <c r="B34" s="75" t="s">
        <v>201</v>
      </c>
      <c r="C34" s="165"/>
      <c r="D34" s="165"/>
      <c r="E34" s="165"/>
      <c r="F34" s="165"/>
      <c r="G34" s="165"/>
      <c r="H34" s="165"/>
      <c r="I34" s="167"/>
      <c r="J34" s="168"/>
      <c r="K34" s="166">
        <f>SUM(C34:J34)</f>
        <v>0</v>
      </c>
    </row>
    <row r="35" spans="1:11" x14ac:dyDescent="0.2">
      <c r="A35" s="52" t="s">
        <v>215</v>
      </c>
      <c r="B35" s="75" t="s">
        <v>202</v>
      </c>
      <c r="C35" s="165"/>
      <c r="D35" s="165"/>
      <c r="E35" s="165"/>
      <c r="F35" s="165"/>
      <c r="G35" s="165"/>
      <c r="H35" s="165"/>
      <c r="I35" s="167"/>
      <c r="J35" s="168"/>
      <c r="K35" s="166">
        <f t="shared" ref="K35:K44" si="4">SUM(C35:J35)</f>
        <v>0</v>
      </c>
    </row>
    <row r="36" spans="1:11" x14ac:dyDescent="0.2">
      <c r="A36" s="52" t="s">
        <v>216</v>
      </c>
      <c r="B36" s="75" t="s">
        <v>203</v>
      </c>
      <c r="C36" s="165"/>
      <c r="D36" s="165"/>
      <c r="E36" s="165"/>
      <c r="F36" s="165"/>
      <c r="G36" s="165">
        <v>2</v>
      </c>
      <c r="H36" s="165"/>
      <c r="I36" s="167"/>
      <c r="J36" s="168"/>
      <c r="K36" s="166">
        <f t="shared" si="4"/>
        <v>2</v>
      </c>
    </row>
    <row r="37" spans="1:11" x14ac:dyDescent="0.2">
      <c r="A37" s="52" t="s">
        <v>217</v>
      </c>
      <c r="B37" s="75" t="s">
        <v>204</v>
      </c>
      <c r="C37" s="165"/>
      <c r="D37" s="165"/>
      <c r="E37" s="165"/>
      <c r="F37" s="165"/>
      <c r="G37" s="165"/>
      <c r="H37" s="165"/>
      <c r="I37" s="167"/>
      <c r="J37" s="168"/>
      <c r="K37" s="166">
        <f t="shared" si="4"/>
        <v>0</v>
      </c>
    </row>
    <row r="38" spans="1:11" x14ac:dyDescent="0.2">
      <c r="A38" s="52" t="s">
        <v>218</v>
      </c>
      <c r="B38" s="75" t="s">
        <v>205</v>
      </c>
      <c r="C38" s="165"/>
      <c r="D38" s="165"/>
      <c r="E38" s="165"/>
      <c r="F38" s="165"/>
      <c r="G38" s="165"/>
      <c r="H38" s="165"/>
      <c r="I38" s="167"/>
      <c r="J38" s="168"/>
      <c r="K38" s="166">
        <f t="shared" si="4"/>
        <v>0</v>
      </c>
    </row>
    <row r="39" spans="1:11" x14ac:dyDescent="0.2">
      <c r="A39" s="52" t="s">
        <v>219</v>
      </c>
      <c r="B39" s="75" t="s">
        <v>206</v>
      </c>
      <c r="C39" s="165"/>
      <c r="D39" s="165"/>
      <c r="E39" s="165"/>
      <c r="F39" s="165"/>
      <c r="G39" s="165"/>
      <c r="H39" s="165"/>
      <c r="I39" s="167"/>
      <c r="J39" s="168"/>
      <c r="K39" s="166">
        <f t="shared" si="4"/>
        <v>0</v>
      </c>
    </row>
    <row r="40" spans="1:11" x14ac:dyDescent="0.2">
      <c r="A40" s="52" t="s">
        <v>213</v>
      </c>
      <c r="B40" s="75" t="s">
        <v>207</v>
      </c>
      <c r="C40" s="165"/>
      <c r="D40" s="165"/>
      <c r="E40" s="165"/>
      <c r="F40" s="165"/>
      <c r="G40" s="165"/>
      <c r="H40" s="165"/>
      <c r="I40" s="167"/>
      <c r="J40" s="168"/>
      <c r="K40" s="166">
        <f t="shared" si="4"/>
        <v>0</v>
      </c>
    </row>
    <row r="41" spans="1:11" x14ac:dyDescent="0.2">
      <c r="A41" s="52" t="s">
        <v>220</v>
      </c>
      <c r="B41" s="75" t="s">
        <v>208</v>
      </c>
      <c r="C41" s="165"/>
      <c r="D41" s="165"/>
      <c r="E41" s="165"/>
      <c r="F41" s="165"/>
      <c r="G41" s="165"/>
      <c r="H41" s="165"/>
      <c r="I41" s="167"/>
      <c r="J41" s="168"/>
      <c r="K41" s="166">
        <f t="shared" si="4"/>
        <v>0</v>
      </c>
    </row>
    <row r="42" spans="1:11" x14ac:dyDescent="0.2">
      <c r="A42" s="52" t="s">
        <v>221</v>
      </c>
      <c r="B42" s="75" t="s">
        <v>209</v>
      </c>
      <c r="C42" s="165"/>
      <c r="D42" s="165"/>
      <c r="E42" s="165"/>
      <c r="F42" s="165"/>
      <c r="G42" s="165"/>
      <c r="H42" s="165"/>
      <c r="I42" s="167"/>
      <c r="J42" s="168"/>
      <c r="K42" s="166">
        <f t="shared" si="4"/>
        <v>0</v>
      </c>
    </row>
    <row r="43" spans="1:11" x14ac:dyDescent="0.2">
      <c r="A43" s="52" t="s">
        <v>222</v>
      </c>
      <c r="B43" s="75" t="s">
        <v>210</v>
      </c>
      <c r="C43" s="165"/>
      <c r="D43" s="165"/>
      <c r="E43" s="165"/>
      <c r="F43" s="165"/>
      <c r="G43" s="165"/>
      <c r="H43" s="165"/>
      <c r="I43" s="167"/>
      <c r="J43" s="168"/>
      <c r="K43" s="166">
        <f t="shared" si="4"/>
        <v>0</v>
      </c>
    </row>
    <row r="44" spans="1:11" x14ac:dyDescent="0.2">
      <c r="A44" s="52" t="s">
        <v>212</v>
      </c>
      <c r="B44" s="75" t="s">
        <v>211</v>
      </c>
      <c r="C44" s="165"/>
      <c r="D44" s="165"/>
      <c r="E44" s="165"/>
      <c r="F44" s="165"/>
      <c r="G44" s="165"/>
      <c r="H44" s="165"/>
      <c r="I44" s="167"/>
      <c r="J44" s="168"/>
      <c r="K44" s="166">
        <f t="shared" si="4"/>
        <v>0</v>
      </c>
    </row>
    <row r="45" spans="1:11" x14ac:dyDescent="0.2">
      <c r="A45" s="76" t="s">
        <v>83</v>
      </c>
      <c r="B45" s="77" t="s">
        <v>84</v>
      </c>
      <c r="C45" s="169">
        <f>SUM(C34:C44)</f>
        <v>0</v>
      </c>
      <c r="D45" s="169">
        <f t="shared" ref="D45:J45" si="5">SUM(D34:D44)</f>
        <v>0</v>
      </c>
      <c r="E45" s="169">
        <f t="shared" si="5"/>
        <v>0</v>
      </c>
      <c r="F45" s="169">
        <f t="shared" si="5"/>
        <v>0</v>
      </c>
      <c r="G45" s="169">
        <f t="shared" si="5"/>
        <v>2</v>
      </c>
      <c r="H45" s="169">
        <f t="shared" si="5"/>
        <v>0</v>
      </c>
      <c r="I45" s="169">
        <f t="shared" si="5"/>
        <v>0</v>
      </c>
      <c r="J45" s="169">
        <f t="shared" si="5"/>
        <v>0</v>
      </c>
      <c r="K45" s="169">
        <f>SUM(K34:K44)</f>
        <v>2</v>
      </c>
    </row>
    <row r="46" spans="1:11" ht="15" x14ac:dyDescent="0.25">
      <c r="A46" s="495" t="s">
        <v>247</v>
      </c>
      <c r="B46" s="519"/>
      <c r="C46" s="519"/>
      <c r="D46" s="519"/>
      <c r="E46" s="519"/>
      <c r="F46" s="519"/>
      <c r="G46" s="519"/>
      <c r="H46" s="519"/>
      <c r="I46" s="519"/>
      <c r="J46" s="519"/>
      <c r="K46" s="521"/>
    </row>
    <row r="47" spans="1:11" x14ac:dyDescent="0.2">
      <c r="A47" s="73" t="s">
        <v>200</v>
      </c>
      <c r="B47" s="74" t="s">
        <v>199</v>
      </c>
      <c r="C47" s="178"/>
      <c r="D47" s="179"/>
      <c r="E47" s="179"/>
      <c r="F47" s="179"/>
      <c r="G47" s="179"/>
      <c r="H47" s="179"/>
      <c r="I47" s="179"/>
      <c r="J47" s="179"/>
      <c r="K47" s="180"/>
    </row>
    <row r="48" spans="1:11" x14ac:dyDescent="0.2">
      <c r="A48" s="52" t="s">
        <v>214</v>
      </c>
      <c r="B48" s="75" t="s">
        <v>201</v>
      </c>
      <c r="C48" s="165"/>
      <c r="D48" s="165"/>
      <c r="E48" s="165"/>
      <c r="F48" s="165"/>
      <c r="G48" s="165"/>
      <c r="H48" s="165"/>
      <c r="I48" s="167"/>
      <c r="J48" s="168"/>
      <c r="K48" s="166">
        <f>SUM(C48:J48)</f>
        <v>0</v>
      </c>
    </row>
    <row r="49" spans="1:11" x14ac:dyDescent="0.2">
      <c r="A49" s="52" t="s">
        <v>215</v>
      </c>
      <c r="B49" s="75" t="s">
        <v>202</v>
      </c>
      <c r="C49" s="165"/>
      <c r="D49" s="165"/>
      <c r="E49" s="165"/>
      <c r="F49" s="165"/>
      <c r="G49" s="165"/>
      <c r="H49" s="165"/>
      <c r="I49" s="167"/>
      <c r="J49" s="168"/>
      <c r="K49" s="166">
        <f t="shared" ref="K49:K58" si="6">SUM(C49:J49)</f>
        <v>0</v>
      </c>
    </row>
    <row r="50" spans="1:11" x14ac:dyDescent="0.2">
      <c r="A50" s="52" t="s">
        <v>216</v>
      </c>
      <c r="B50" s="75" t="s">
        <v>203</v>
      </c>
      <c r="C50" s="165"/>
      <c r="D50" s="165"/>
      <c r="E50" s="165"/>
      <c r="F50" s="165"/>
      <c r="G50" s="165"/>
      <c r="H50" s="165"/>
      <c r="I50" s="167"/>
      <c r="J50" s="168"/>
      <c r="K50" s="166">
        <f t="shared" si="6"/>
        <v>0</v>
      </c>
    </row>
    <row r="51" spans="1:11" x14ac:dyDescent="0.2">
      <c r="A51" s="52" t="s">
        <v>217</v>
      </c>
      <c r="B51" s="75" t="s">
        <v>204</v>
      </c>
      <c r="C51" s="165"/>
      <c r="D51" s="165"/>
      <c r="E51" s="165"/>
      <c r="F51" s="165"/>
      <c r="G51" s="165"/>
      <c r="H51" s="165"/>
      <c r="I51" s="167"/>
      <c r="J51" s="168"/>
      <c r="K51" s="166">
        <f t="shared" si="6"/>
        <v>0</v>
      </c>
    </row>
    <row r="52" spans="1:11" x14ac:dyDescent="0.2">
      <c r="A52" s="52" t="s">
        <v>218</v>
      </c>
      <c r="B52" s="75" t="s">
        <v>205</v>
      </c>
      <c r="C52" s="165"/>
      <c r="D52" s="165"/>
      <c r="E52" s="165"/>
      <c r="F52" s="165"/>
      <c r="G52" s="165"/>
      <c r="H52" s="165"/>
      <c r="I52" s="167"/>
      <c r="J52" s="168"/>
      <c r="K52" s="166">
        <f t="shared" si="6"/>
        <v>0</v>
      </c>
    </row>
    <row r="53" spans="1:11" x14ac:dyDescent="0.2">
      <c r="A53" s="52" t="s">
        <v>219</v>
      </c>
      <c r="B53" s="75" t="s">
        <v>206</v>
      </c>
      <c r="C53" s="165"/>
      <c r="D53" s="165"/>
      <c r="E53" s="165"/>
      <c r="F53" s="165"/>
      <c r="G53" s="165"/>
      <c r="H53" s="165"/>
      <c r="I53" s="167"/>
      <c r="J53" s="168"/>
      <c r="K53" s="166">
        <f t="shared" si="6"/>
        <v>0</v>
      </c>
    </row>
    <row r="54" spans="1:11" x14ac:dyDescent="0.2">
      <c r="A54" s="52" t="s">
        <v>213</v>
      </c>
      <c r="B54" s="75" t="s">
        <v>207</v>
      </c>
      <c r="C54" s="165"/>
      <c r="D54" s="165"/>
      <c r="E54" s="165"/>
      <c r="F54" s="165"/>
      <c r="G54" s="165"/>
      <c r="H54" s="165"/>
      <c r="I54" s="167"/>
      <c r="J54" s="168"/>
      <c r="K54" s="166">
        <f t="shared" si="6"/>
        <v>0</v>
      </c>
    </row>
    <row r="55" spans="1:11" x14ac:dyDescent="0.2">
      <c r="A55" s="52" t="s">
        <v>220</v>
      </c>
      <c r="B55" s="75" t="s">
        <v>208</v>
      </c>
      <c r="C55" s="165"/>
      <c r="D55" s="165"/>
      <c r="E55" s="165"/>
      <c r="F55" s="165"/>
      <c r="G55" s="165"/>
      <c r="H55" s="165"/>
      <c r="I55" s="167"/>
      <c r="J55" s="168"/>
      <c r="K55" s="166">
        <f t="shared" si="6"/>
        <v>0</v>
      </c>
    </row>
    <row r="56" spans="1:11" x14ac:dyDescent="0.2">
      <c r="A56" s="52" t="s">
        <v>221</v>
      </c>
      <c r="B56" s="75" t="s">
        <v>209</v>
      </c>
      <c r="C56" s="165"/>
      <c r="D56" s="165"/>
      <c r="E56" s="165"/>
      <c r="F56" s="165"/>
      <c r="G56" s="165"/>
      <c r="H56" s="165"/>
      <c r="I56" s="167"/>
      <c r="J56" s="168"/>
      <c r="K56" s="166">
        <f t="shared" si="6"/>
        <v>0</v>
      </c>
    </row>
    <row r="57" spans="1:11" x14ac:dyDescent="0.2">
      <c r="A57" s="52" t="s">
        <v>222</v>
      </c>
      <c r="B57" s="75" t="s">
        <v>210</v>
      </c>
      <c r="C57" s="165"/>
      <c r="D57" s="165"/>
      <c r="E57" s="165"/>
      <c r="F57" s="165"/>
      <c r="G57" s="165"/>
      <c r="H57" s="165"/>
      <c r="I57" s="167"/>
      <c r="J57" s="168"/>
      <c r="K57" s="166">
        <f t="shared" si="6"/>
        <v>0</v>
      </c>
    </row>
    <row r="58" spans="1:11" x14ac:dyDescent="0.2">
      <c r="A58" s="52" t="s">
        <v>212</v>
      </c>
      <c r="B58" s="75" t="s">
        <v>211</v>
      </c>
      <c r="C58" s="165"/>
      <c r="D58" s="165"/>
      <c r="E58" s="165"/>
      <c r="F58" s="165"/>
      <c r="G58" s="165"/>
      <c r="H58" s="165"/>
      <c r="I58" s="167"/>
      <c r="J58" s="168"/>
      <c r="K58" s="166">
        <f t="shared" si="6"/>
        <v>0</v>
      </c>
    </row>
    <row r="59" spans="1:11" x14ac:dyDescent="0.2">
      <c r="A59" s="76" t="s">
        <v>83</v>
      </c>
      <c r="B59" s="77" t="s">
        <v>84</v>
      </c>
      <c r="C59" s="169">
        <f>SUM(C48:C58)</f>
        <v>0</v>
      </c>
      <c r="D59" s="169">
        <f t="shared" ref="D59:J59" si="7">SUM(D48:D58)</f>
        <v>0</v>
      </c>
      <c r="E59" s="169">
        <f t="shared" si="7"/>
        <v>0</v>
      </c>
      <c r="F59" s="169">
        <f t="shared" si="7"/>
        <v>0</v>
      </c>
      <c r="G59" s="169">
        <f t="shared" si="7"/>
        <v>0</v>
      </c>
      <c r="H59" s="169">
        <f t="shared" si="7"/>
        <v>0</v>
      </c>
      <c r="I59" s="169">
        <f t="shared" si="7"/>
        <v>0</v>
      </c>
      <c r="J59" s="169">
        <f t="shared" si="7"/>
        <v>0</v>
      </c>
      <c r="K59" s="169">
        <f>SUM(K48:K58)</f>
        <v>0</v>
      </c>
    </row>
    <row r="60" spans="1:11" ht="15" x14ac:dyDescent="0.25">
      <c r="A60" s="495" t="s">
        <v>248</v>
      </c>
      <c r="B60" s="519"/>
      <c r="C60" s="519"/>
      <c r="D60" s="519"/>
      <c r="E60" s="519"/>
      <c r="F60" s="519"/>
      <c r="G60" s="519"/>
      <c r="H60" s="519"/>
      <c r="I60" s="519"/>
      <c r="J60" s="519"/>
      <c r="K60" s="520"/>
    </row>
    <row r="61" spans="1:11" x14ac:dyDescent="0.2">
      <c r="A61" s="73" t="s">
        <v>200</v>
      </c>
      <c r="B61" s="74" t="s">
        <v>199</v>
      </c>
      <c r="C61" s="178"/>
      <c r="D61" s="179"/>
      <c r="E61" s="179"/>
      <c r="F61" s="179"/>
      <c r="G61" s="179"/>
      <c r="H61" s="179"/>
      <c r="I61" s="179"/>
      <c r="J61" s="179"/>
      <c r="K61" s="180"/>
    </row>
    <row r="62" spans="1:11" x14ac:dyDescent="0.2">
      <c r="A62" s="52" t="s">
        <v>214</v>
      </c>
      <c r="B62" s="75" t="s">
        <v>201</v>
      </c>
      <c r="C62" s="165"/>
      <c r="D62" s="165"/>
      <c r="E62" s="165"/>
      <c r="F62" s="165"/>
      <c r="G62" s="165"/>
      <c r="H62" s="165"/>
      <c r="I62" s="167"/>
      <c r="J62" s="168"/>
      <c r="K62" s="166">
        <f>SUM(C62:J62)</f>
        <v>0</v>
      </c>
    </row>
    <row r="63" spans="1:11" x14ac:dyDescent="0.2">
      <c r="A63" s="52" t="s">
        <v>215</v>
      </c>
      <c r="B63" s="75" t="s">
        <v>202</v>
      </c>
      <c r="C63" s="165"/>
      <c r="D63" s="165"/>
      <c r="E63" s="165"/>
      <c r="F63" s="165"/>
      <c r="G63" s="165"/>
      <c r="H63" s="165"/>
      <c r="I63" s="167"/>
      <c r="J63" s="168"/>
      <c r="K63" s="166">
        <f t="shared" ref="K63:K72" si="8">SUM(C63:J63)</f>
        <v>0</v>
      </c>
    </row>
    <row r="64" spans="1:11" x14ac:dyDescent="0.2">
      <c r="A64" s="52" t="s">
        <v>216</v>
      </c>
      <c r="B64" s="75" t="s">
        <v>203</v>
      </c>
      <c r="C64" s="165"/>
      <c r="D64" s="165"/>
      <c r="E64" s="165"/>
      <c r="F64" s="165"/>
      <c r="G64" s="165"/>
      <c r="H64" s="165"/>
      <c r="I64" s="167"/>
      <c r="J64" s="168"/>
      <c r="K64" s="166">
        <f t="shared" si="8"/>
        <v>0</v>
      </c>
    </row>
    <row r="65" spans="1:11" x14ac:dyDescent="0.2">
      <c r="A65" s="52" t="s">
        <v>217</v>
      </c>
      <c r="B65" s="75" t="s">
        <v>204</v>
      </c>
      <c r="C65" s="165"/>
      <c r="D65" s="165"/>
      <c r="E65" s="165"/>
      <c r="F65" s="165"/>
      <c r="G65" s="165"/>
      <c r="H65" s="165"/>
      <c r="I65" s="167"/>
      <c r="J65" s="168"/>
      <c r="K65" s="166">
        <f t="shared" si="8"/>
        <v>0</v>
      </c>
    </row>
    <row r="66" spans="1:11" x14ac:dyDescent="0.2">
      <c r="A66" s="52" t="s">
        <v>218</v>
      </c>
      <c r="B66" s="75" t="s">
        <v>205</v>
      </c>
      <c r="C66" s="165"/>
      <c r="D66" s="165"/>
      <c r="E66" s="165"/>
      <c r="F66" s="165"/>
      <c r="G66" s="165"/>
      <c r="H66" s="165"/>
      <c r="I66" s="167"/>
      <c r="J66" s="168"/>
      <c r="K66" s="166">
        <f t="shared" si="8"/>
        <v>0</v>
      </c>
    </row>
    <row r="67" spans="1:11" x14ac:dyDescent="0.2">
      <c r="A67" s="52" t="s">
        <v>219</v>
      </c>
      <c r="B67" s="75" t="s">
        <v>206</v>
      </c>
      <c r="C67" s="165"/>
      <c r="D67" s="165"/>
      <c r="E67" s="165"/>
      <c r="F67" s="165"/>
      <c r="G67" s="165"/>
      <c r="H67" s="165"/>
      <c r="I67" s="167"/>
      <c r="J67" s="168"/>
      <c r="K67" s="166">
        <f t="shared" si="8"/>
        <v>0</v>
      </c>
    </row>
    <row r="68" spans="1:11" x14ac:dyDescent="0.2">
      <c r="A68" s="52" t="s">
        <v>213</v>
      </c>
      <c r="B68" s="75" t="s">
        <v>207</v>
      </c>
      <c r="C68" s="165"/>
      <c r="D68" s="165"/>
      <c r="E68" s="165"/>
      <c r="F68" s="165"/>
      <c r="G68" s="165"/>
      <c r="H68" s="165"/>
      <c r="I68" s="167"/>
      <c r="J68" s="168"/>
      <c r="K68" s="166">
        <f t="shared" si="8"/>
        <v>0</v>
      </c>
    </row>
    <row r="69" spans="1:11" x14ac:dyDescent="0.2">
      <c r="A69" s="52" t="s">
        <v>220</v>
      </c>
      <c r="B69" s="75" t="s">
        <v>208</v>
      </c>
      <c r="C69" s="165"/>
      <c r="D69" s="165"/>
      <c r="E69" s="165"/>
      <c r="F69" s="165"/>
      <c r="G69" s="165"/>
      <c r="H69" s="165"/>
      <c r="I69" s="167"/>
      <c r="J69" s="168"/>
      <c r="K69" s="166">
        <f t="shared" si="8"/>
        <v>0</v>
      </c>
    </row>
    <row r="70" spans="1:11" x14ac:dyDescent="0.2">
      <c r="A70" s="52" t="s">
        <v>221</v>
      </c>
      <c r="B70" s="75" t="s">
        <v>209</v>
      </c>
      <c r="C70" s="165"/>
      <c r="D70" s="165"/>
      <c r="E70" s="165"/>
      <c r="F70" s="165"/>
      <c r="G70" s="165"/>
      <c r="H70" s="165"/>
      <c r="I70" s="167"/>
      <c r="J70" s="168"/>
      <c r="K70" s="166">
        <f t="shared" si="8"/>
        <v>0</v>
      </c>
    </row>
    <row r="71" spans="1:11" x14ac:dyDescent="0.2">
      <c r="A71" s="52" t="s">
        <v>222</v>
      </c>
      <c r="B71" s="75" t="s">
        <v>210</v>
      </c>
      <c r="C71" s="165"/>
      <c r="D71" s="165"/>
      <c r="E71" s="165"/>
      <c r="F71" s="165"/>
      <c r="G71" s="165"/>
      <c r="H71" s="165"/>
      <c r="I71" s="167"/>
      <c r="J71" s="168"/>
      <c r="K71" s="166">
        <f t="shared" si="8"/>
        <v>0</v>
      </c>
    </row>
    <row r="72" spans="1:11" x14ac:dyDescent="0.2">
      <c r="A72" s="52" t="s">
        <v>212</v>
      </c>
      <c r="B72" s="75" t="s">
        <v>211</v>
      </c>
      <c r="C72" s="165"/>
      <c r="D72" s="165"/>
      <c r="E72" s="165"/>
      <c r="F72" s="165"/>
      <c r="G72" s="165"/>
      <c r="H72" s="165"/>
      <c r="I72" s="167"/>
      <c r="J72" s="168"/>
      <c r="K72" s="166">
        <f t="shared" si="8"/>
        <v>0</v>
      </c>
    </row>
    <row r="73" spans="1:11" x14ac:dyDescent="0.2">
      <c r="A73" s="76" t="s">
        <v>83</v>
      </c>
      <c r="B73" s="77" t="s">
        <v>84</v>
      </c>
      <c r="C73" s="169">
        <f>SUM(C62:C72)</f>
        <v>0</v>
      </c>
      <c r="D73" s="169">
        <f t="shared" ref="D73:J73" si="9">SUM(D62:D72)</f>
        <v>0</v>
      </c>
      <c r="E73" s="169">
        <f t="shared" si="9"/>
        <v>0</v>
      </c>
      <c r="F73" s="169">
        <f t="shared" si="9"/>
        <v>0</v>
      </c>
      <c r="G73" s="169">
        <f t="shared" si="9"/>
        <v>0</v>
      </c>
      <c r="H73" s="169">
        <f t="shared" si="9"/>
        <v>0</v>
      </c>
      <c r="I73" s="169">
        <f t="shared" si="9"/>
        <v>0</v>
      </c>
      <c r="J73" s="169">
        <f t="shared" si="9"/>
        <v>0</v>
      </c>
      <c r="K73" s="169">
        <f>SUM(K62:K72)</f>
        <v>0</v>
      </c>
    </row>
    <row r="74" spans="1:11" ht="15" x14ac:dyDescent="0.25">
      <c r="A74" s="495" t="s">
        <v>251</v>
      </c>
      <c r="B74" s="519"/>
      <c r="C74" s="519"/>
      <c r="D74" s="519"/>
      <c r="E74" s="519"/>
      <c r="F74" s="519"/>
      <c r="G74" s="519"/>
      <c r="H74" s="519"/>
      <c r="I74" s="519"/>
      <c r="J74" s="519"/>
      <c r="K74" s="521"/>
    </row>
    <row r="75" spans="1:11" x14ac:dyDescent="0.2">
      <c r="A75" s="73" t="s">
        <v>200</v>
      </c>
      <c r="B75" s="74" t="s">
        <v>199</v>
      </c>
      <c r="C75" s="516"/>
      <c r="D75" s="517"/>
      <c r="E75" s="517"/>
      <c r="F75" s="517"/>
      <c r="G75" s="517"/>
      <c r="H75" s="517"/>
      <c r="I75" s="517"/>
      <c r="J75" s="517"/>
      <c r="K75" s="518"/>
    </row>
    <row r="76" spans="1:11" x14ac:dyDescent="0.2">
      <c r="A76" s="52" t="s">
        <v>214</v>
      </c>
      <c r="B76" s="75" t="s">
        <v>201</v>
      </c>
      <c r="C76" s="165"/>
      <c r="D76" s="165"/>
      <c r="E76" s="165"/>
      <c r="F76" s="165"/>
      <c r="G76" s="165"/>
      <c r="H76" s="165"/>
      <c r="I76" s="167"/>
      <c r="J76" s="168"/>
      <c r="K76" s="166">
        <f>SUM(C76:J76)</f>
        <v>0</v>
      </c>
    </row>
    <row r="77" spans="1:11" x14ac:dyDescent="0.2">
      <c r="A77" s="52" t="s">
        <v>215</v>
      </c>
      <c r="B77" s="75" t="s">
        <v>202</v>
      </c>
      <c r="C77" s="165"/>
      <c r="D77" s="165"/>
      <c r="E77" s="165"/>
      <c r="F77" s="165"/>
      <c r="G77" s="165"/>
      <c r="H77" s="165"/>
      <c r="I77" s="167"/>
      <c r="J77" s="168"/>
      <c r="K77" s="166">
        <f t="shared" ref="K77:K86" si="10">SUM(C77:J77)</f>
        <v>0</v>
      </c>
    </row>
    <row r="78" spans="1:11" x14ac:dyDescent="0.2">
      <c r="A78" s="52" t="s">
        <v>216</v>
      </c>
      <c r="B78" s="75" t="s">
        <v>203</v>
      </c>
      <c r="C78" s="165"/>
      <c r="D78" s="165"/>
      <c r="E78" s="165"/>
      <c r="F78" s="165"/>
      <c r="G78" s="165"/>
      <c r="H78" s="165"/>
      <c r="I78" s="167">
        <v>1</v>
      </c>
      <c r="J78" s="168">
        <v>1</v>
      </c>
      <c r="K78" s="166">
        <f t="shared" si="10"/>
        <v>2</v>
      </c>
    </row>
    <row r="79" spans="1:11" x14ac:dyDescent="0.2">
      <c r="A79" s="52" t="s">
        <v>217</v>
      </c>
      <c r="B79" s="75" t="s">
        <v>204</v>
      </c>
      <c r="C79" s="165"/>
      <c r="D79" s="165"/>
      <c r="E79" s="165"/>
      <c r="F79" s="165"/>
      <c r="G79" s="165"/>
      <c r="H79" s="165"/>
      <c r="I79" s="167"/>
      <c r="J79" s="168"/>
      <c r="K79" s="166">
        <f t="shared" si="10"/>
        <v>0</v>
      </c>
    </row>
    <row r="80" spans="1:11" x14ac:dyDescent="0.2">
      <c r="A80" s="52" t="s">
        <v>218</v>
      </c>
      <c r="B80" s="75" t="s">
        <v>205</v>
      </c>
      <c r="C80" s="165"/>
      <c r="D80" s="165"/>
      <c r="E80" s="165"/>
      <c r="F80" s="165"/>
      <c r="G80" s="165"/>
      <c r="H80" s="165"/>
      <c r="I80" s="167"/>
      <c r="J80" s="168"/>
      <c r="K80" s="166">
        <f t="shared" si="10"/>
        <v>0</v>
      </c>
    </row>
    <row r="81" spans="1:11" x14ac:dyDescent="0.2">
      <c r="A81" s="52" t="s">
        <v>219</v>
      </c>
      <c r="B81" s="75" t="s">
        <v>206</v>
      </c>
      <c r="C81" s="165"/>
      <c r="D81" s="165"/>
      <c r="E81" s="165"/>
      <c r="F81" s="165"/>
      <c r="G81" s="165"/>
      <c r="H81" s="165"/>
      <c r="I81" s="167"/>
      <c r="J81" s="168"/>
      <c r="K81" s="166">
        <f t="shared" si="10"/>
        <v>0</v>
      </c>
    </row>
    <row r="82" spans="1:11" x14ac:dyDescent="0.2">
      <c r="A82" s="52" t="s">
        <v>213</v>
      </c>
      <c r="B82" s="75" t="s">
        <v>207</v>
      </c>
      <c r="C82" s="165"/>
      <c r="D82" s="165"/>
      <c r="E82" s="165"/>
      <c r="F82" s="165"/>
      <c r="G82" s="165"/>
      <c r="H82" s="165"/>
      <c r="I82" s="167"/>
      <c r="J82" s="168"/>
      <c r="K82" s="166">
        <f t="shared" si="10"/>
        <v>0</v>
      </c>
    </row>
    <row r="83" spans="1:11" x14ac:dyDescent="0.2">
      <c r="A83" s="52" t="s">
        <v>220</v>
      </c>
      <c r="B83" s="75" t="s">
        <v>208</v>
      </c>
      <c r="C83" s="165"/>
      <c r="D83" s="165"/>
      <c r="E83" s="165"/>
      <c r="F83" s="165"/>
      <c r="G83" s="165"/>
      <c r="H83" s="165"/>
      <c r="I83" s="167"/>
      <c r="J83" s="168"/>
      <c r="K83" s="166">
        <f t="shared" si="10"/>
        <v>0</v>
      </c>
    </row>
    <row r="84" spans="1:11" x14ac:dyDescent="0.2">
      <c r="A84" s="52" t="s">
        <v>221</v>
      </c>
      <c r="B84" s="75" t="s">
        <v>209</v>
      </c>
      <c r="C84" s="165"/>
      <c r="D84" s="165"/>
      <c r="E84" s="165"/>
      <c r="F84" s="165"/>
      <c r="G84" s="165"/>
      <c r="H84" s="165"/>
      <c r="I84" s="167"/>
      <c r="J84" s="168"/>
      <c r="K84" s="166">
        <f t="shared" si="10"/>
        <v>0</v>
      </c>
    </row>
    <row r="85" spans="1:11" x14ac:dyDescent="0.2">
      <c r="A85" s="52" t="s">
        <v>222</v>
      </c>
      <c r="B85" s="75" t="s">
        <v>210</v>
      </c>
      <c r="C85" s="165"/>
      <c r="D85" s="165"/>
      <c r="E85" s="165"/>
      <c r="F85" s="165"/>
      <c r="G85" s="165"/>
      <c r="H85" s="165"/>
      <c r="I85" s="167"/>
      <c r="J85" s="168"/>
      <c r="K85" s="166">
        <f t="shared" si="10"/>
        <v>0</v>
      </c>
    </row>
    <row r="86" spans="1:11" x14ac:dyDescent="0.2">
      <c r="A86" s="52" t="s">
        <v>212</v>
      </c>
      <c r="B86" s="75" t="s">
        <v>211</v>
      </c>
      <c r="C86" s="165"/>
      <c r="D86" s="165"/>
      <c r="E86" s="165"/>
      <c r="F86" s="165"/>
      <c r="G86" s="165"/>
      <c r="H86" s="165"/>
      <c r="I86" s="167"/>
      <c r="J86" s="168"/>
      <c r="K86" s="166">
        <f t="shared" si="10"/>
        <v>0</v>
      </c>
    </row>
    <row r="87" spans="1:11" x14ac:dyDescent="0.2">
      <c r="A87" s="76" t="s">
        <v>83</v>
      </c>
      <c r="B87" s="77" t="s">
        <v>84</v>
      </c>
      <c r="C87" s="169">
        <f>SUM(C76:C86)</f>
        <v>0</v>
      </c>
      <c r="D87" s="169">
        <f t="shared" ref="D87:J87" si="11">SUM(D76:D86)</f>
        <v>0</v>
      </c>
      <c r="E87" s="169">
        <f t="shared" si="11"/>
        <v>0</v>
      </c>
      <c r="F87" s="169">
        <f t="shared" si="11"/>
        <v>0</v>
      </c>
      <c r="G87" s="169">
        <f t="shared" si="11"/>
        <v>0</v>
      </c>
      <c r="H87" s="169">
        <f t="shared" si="11"/>
        <v>0</v>
      </c>
      <c r="I87" s="169">
        <f t="shared" si="11"/>
        <v>1</v>
      </c>
      <c r="J87" s="169">
        <f t="shared" si="11"/>
        <v>1</v>
      </c>
      <c r="K87" s="169">
        <f>SUM(K76:K86)</f>
        <v>2</v>
      </c>
    </row>
    <row r="88" spans="1:11" ht="15" x14ac:dyDescent="0.25">
      <c r="A88" s="495" t="s">
        <v>249</v>
      </c>
      <c r="B88" s="519"/>
      <c r="C88" s="519"/>
      <c r="D88" s="519"/>
      <c r="E88" s="519"/>
      <c r="F88" s="519"/>
      <c r="G88" s="519"/>
      <c r="H88" s="519"/>
      <c r="I88" s="519"/>
      <c r="J88" s="519"/>
      <c r="K88" s="520"/>
    </row>
    <row r="89" spans="1:11" x14ac:dyDescent="0.2">
      <c r="A89" s="73" t="s">
        <v>200</v>
      </c>
      <c r="B89" s="74" t="s">
        <v>199</v>
      </c>
      <c r="C89" s="516"/>
      <c r="D89" s="517"/>
      <c r="E89" s="517"/>
      <c r="F89" s="517"/>
      <c r="G89" s="517"/>
      <c r="H89" s="517"/>
      <c r="I89" s="517"/>
      <c r="J89" s="517"/>
      <c r="K89" s="518"/>
    </row>
    <row r="90" spans="1:11" x14ac:dyDescent="0.2">
      <c r="A90" s="52" t="s">
        <v>214</v>
      </c>
      <c r="B90" s="75" t="s">
        <v>201</v>
      </c>
      <c r="C90" s="165"/>
      <c r="D90" s="165"/>
      <c r="E90" s="165"/>
      <c r="F90" s="165"/>
      <c r="G90" s="165"/>
      <c r="H90" s="165"/>
      <c r="I90" s="167"/>
      <c r="J90" s="168"/>
      <c r="K90" s="166">
        <f>SUM(C90:J90)</f>
        <v>0</v>
      </c>
    </row>
    <row r="91" spans="1:11" x14ac:dyDescent="0.2">
      <c r="A91" s="52" t="s">
        <v>215</v>
      </c>
      <c r="B91" s="75" t="s">
        <v>202</v>
      </c>
      <c r="C91" s="165"/>
      <c r="D91" s="165"/>
      <c r="E91" s="165"/>
      <c r="F91" s="165"/>
      <c r="G91" s="165"/>
      <c r="H91" s="165"/>
      <c r="I91" s="167"/>
      <c r="J91" s="168"/>
      <c r="K91" s="166">
        <f t="shared" ref="K91:K100" si="12">SUM(C91:J91)</f>
        <v>0</v>
      </c>
    </row>
    <row r="92" spans="1:11" x14ac:dyDescent="0.2">
      <c r="A92" s="52" t="s">
        <v>216</v>
      </c>
      <c r="B92" s="75" t="s">
        <v>203</v>
      </c>
      <c r="C92" s="165"/>
      <c r="D92" s="165"/>
      <c r="E92" s="165"/>
      <c r="F92" s="165"/>
      <c r="G92" s="165"/>
      <c r="H92" s="165"/>
      <c r="I92" s="167"/>
      <c r="J92" s="168"/>
      <c r="K92" s="166">
        <f t="shared" si="12"/>
        <v>0</v>
      </c>
    </row>
    <row r="93" spans="1:11" x14ac:dyDescent="0.2">
      <c r="A93" s="52" t="s">
        <v>217</v>
      </c>
      <c r="B93" s="75" t="s">
        <v>204</v>
      </c>
      <c r="C93" s="165"/>
      <c r="D93" s="165"/>
      <c r="E93" s="165"/>
      <c r="F93" s="165"/>
      <c r="G93" s="165"/>
      <c r="H93" s="165"/>
      <c r="I93" s="167"/>
      <c r="J93" s="168"/>
      <c r="K93" s="166">
        <f t="shared" si="12"/>
        <v>0</v>
      </c>
    </row>
    <row r="94" spans="1:11" x14ac:dyDescent="0.2">
      <c r="A94" s="52" t="s">
        <v>218</v>
      </c>
      <c r="B94" s="75" t="s">
        <v>205</v>
      </c>
      <c r="C94" s="165"/>
      <c r="D94" s="165"/>
      <c r="E94" s="165"/>
      <c r="F94" s="165"/>
      <c r="G94" s="165"/>
      <c r="H94" s="165"/>
      <c r="I94" s="167"/>
      <c r="J94" s="168"/>
      <c r="K94" s="166">
        <f t="shared" si="12"/>
        <v>0</v>
      </c>
    </row>
    <row r="95" spans="1:11" x14ac:dyDescent="0.2">
      <c r="A95" s="52" t="s">
        <v>219</v>
      </c>
      <c r="B95" s="75" t="s">
        <v>206</v>
      </c>
      <c r="C95" s="165"/>
      <c r="D95" s="165"/>
      <c r="E95" s="165"/>
      <c r="F95" s="165"/>
      <c r="G95" s="165"/>
      <c r="H95" s="165"/>
      <c r="I95" s="167"/>
      <c r="J95" s="168"/>
      <c r="K95" s="166">
        <f t="shared" si="12"/>
        <v>0</v>
      </c>
    </row>
    <row r="96" spans="1:11" x14ac:dyDescent="0.2">
      <c r="A96" s="52" t="s">
        <v>213</v>
      </c>
      <c r="B96" s="75" t="s">
        <v>207</v>
      </c>
      <c r="C96" s="165"/>
      <c r="D96" s="165"/>
      <c r="E96" s="165"/>
      <c r="F96" s="165"/>
      <c r="G96" s="165"/>
      <c r="H96" s="165"/>
      <c r="I96" s="167"/>
      <c r="J96" s="168"/>
      <c r="K96" s="166">
        <f t="shared" si="12"/>
        <v>0</v>
      </c>
    </row>
    <row r="97" spans="1:11" x14ac:dyDescent="0.2">
      <c r="A97" s="52" t="s">
        <v>220</v>
      </c>
      <c r="B97" s="75" t="s">
        <v>208</v>
      </c>
      <c r="C97" s="165"/>
      <c r="D97" s="165"/>
      <c r="E97" s="165"/>
      <c r="F97" s="165"/>
      <c r="G97" s="165"/>
      <c r="H97" s="165"/>
      <c r="I97" s="167"/>
      <c r="J97" s="168"/>
      <c r="K97" s="166">
        <f t="shared" si="12"/>
        <v>0</v>
      </c>
    </row>
    <row r="98" spans="1:11" x14ac:dyDescent="0.2">
      <c r="A98" s="52" t="s">
        <v>221</v>
      </c>
      <c r="B98" s="75" t="s">
        <v>209</v>
      </c>
      <c r="C98" s="165"/>
      <c r="D98" s="165"/>
      <c r="E98" s="165"/>
      <c r="F98" s="165"/>
      <c r="G98" s="165"/>
      <c r="H98" s="165"/>
      <c r="I98" s="167"/>
      <c r="J98" s="168"/>
      <c r="K98" s="166">
        <f t="shared" si="12"/>
        <v>0</v>
      </c>
    </row>
    <row r="99" spans="1:11" x14ac:dyDescent="0.2">
      <c r="A99" s="52" t="s">
        <v>222</v>
      </c>
      <c r="B99" s="75" t="s">
        <v>210</v>
      </c>
      <c r="C99" s="165"/>
      <c r="D99" s="165"/>
      <c r="E99" s="165"/>
      <c r="F99" s="165"/>
      <c r="G99" s="165"/>
      <c r="H99" s="165"/>
      <c r="I99" s="167"/>
      <c r="J99" s="168"/>
      <c r="K99" s="166">
        <f t="shared" si="12"/>
        <v>0</v>
      </c>
    </row>
    <row r="100" spans="1:11" x14ac:dyDescent="0.2">
      <c r="A100" s="52" t="s">
        <v>212</v>
      </c>
      <c r="B100" s="75" t="s">
        <v>211</v>
      </c>
      <c r="C100" s="165"/>
      <c r="D100" s="165"/>
      <c r="E100" s="165"/>
      <c r="F100" s="165"/>
      <c r="G100" s="165"/>
      <c r="H100" s="165"/>
      <c r="I100" s="167"/>
      <c r="J100" s="168"/>
      <c r="K100" s="166">
        <f t="shared" si="12"/>
        <v>0</v>
      </c>
    </row>
    <row r="101" spans="1:11" x14ac:dyDescent="0.2">
      <c r="A101" s="76" t="s">
        <v>83</v>
      </c>
      <c r="B101" s="77" t="s">
        <v>84</v>
      </c>
      <c r="C101" s="169">
        <f>SUM(C90:C100)</f>
        <v>0</v>
      </c>
      <c r="D101" s="169">
        <f t="shared" ref="D101:J101" si="13">SUM(D90:D100)</f>
        <v>0</v>
      </c>
      <c r="E101" s="169">
        <f t="shared" si="13"/>
        <v>0</v>
      </c>
      <c r="F101" s="169">
        <f t="shared" si="13"/>
        <v>0</v>
      </c>
      <c r="G101" s="169">
        <f t="shared" si="13"/>
        <v>0</v>
      </c>
      <c r="H101" s="169">
        <f t="shared" si="13"/>
        <v>0</v>
      </c>
      <c r="I101" s="169">
        <f t="shared" si="13"/>
        <v>0</v>
      </c>
      <c r="J101" s="169">
        <f t="shared" si="13"/>
        <v>0</v>
      </c>
      <c r="K101" s="166">
        <f>SUM(K90:K100)</f>
        <v>0</v>
      </c>
    </row>
    <row r="102" spans="1:11" ht="15" x14ac:dyDescent="0.25">
      <c r="A102" s="495" t="s">
        <v>250</v>
      </c>
      <c r="B102" s="519"/>
      <c r="C102" s="519"/>
      <c r="D102" s="519"/>
      <c r="E102" s="519"/>
      <c r="F102" s="519"/>
      <c r="G102" s="519"/>
      <c r="H102" s="519"/>
      <c r="I102" s="519"/>
      <c r="J102" s="519"/>
      <c r="K102" s="520"/>
    </row>
    <row r="103" spans="1:11" x14ac:dyDescent="0.2">
      <c r="A103" s="73" t="s">
        <v>200</v>
      </c>
      <c r="B103" s="74" t="s">
        <v>199</v>
      </c>
      <c r="C103" s="516"/>
      <c r="D103" s="517"/>
      <c r="E103" s="517"/>
      <c r="F103" s="517"/>
      <c r="G103" s="517"/>
      <c r="H103" s="517"/>
      <c r="I103" s="517"/>
      <c r="J103" s="517"/>
      <c r="K103" s="518"/>
    </row>
    <row r="104" spans="1:11" x14ac:dyDescent="0.2">
      <c r="A104" s="52" t="s">
        <v>214</v>
      </c>
      <c r="B104" s="75" t="s">
        <v>201</v>
      </c>
      <c r="C104" s="165"/>
      <c r="D104" s="165"/>
      <c r="E104" s="165"/>
      <c r="F104" s="165"/>
      <c r="G104" s="165"/>
      <c r="H104" s="165"/>
      <c r="I104" s="167"/>
      <c r="J104" s="168"/>
      <c r="K104" s="166">
        <f t="shared" ref="K104:K114" si="14">SUM(C104:J104)</f>
        <v>0</v>
      </c>
    </row>
    <row r="105" spans="1:11" x14ac:dyDescent="0.2">
      <c r="A105" s="52" t="s">
        <v>215</v>
      </c>
      <c r="B105" s="75" t="s">
        <v>202</v>
      </c>
      <c r="C105" s="165"/>
      <c r="D105" s="165"/>
      <c r="E105" s="165"/>
      <c r="F105" s="165"/>
      <c r="G105" s="165"/>
      <c r="H105" s="165"/>
      <c r="I105" s="167"/>
      <c r="J105" s="168"/>
      <c r="K105" s="166">
        <f t="shared" si="14"/>
        <v>0</v>
      </c>
    </row>
    <row r="106" spans="1:11" x14ac:dyDescent="0.2">
      <c r="A106" s="52" t="s">
        <v>216</v>
      </c>
      <c r="B106" s="75" t="s">
        <v>203</v>
      </c>
      <c r="C106" s="165"/>
      <c r="D106" s="165"/>
      <c r="E106" s="165"/>
      <c r="F106" s="165"/>
      <c r="G106" s="165"/>
      <c r="H106" s="165"/>
      <c r="I106" s="167"/>
      <c r="J106" s="168"/>
      <c r="K106" s="166">
        <f t="shared" si="14"/>
        <v>0</v>
      </c>
    </row>
    <row r="107" spans="1:11" x14ac:dyDescent="0.2">
      <c r="A107" s="52" t="s">
        <v>217</v>
      </c>
      <c r="B107" s="75" t="s">
        <v>204</v>
      </c>
      <c r="C107" s="165"/>
      <c r="D107" s="165"/>
      <c r="E107" s="165"/>
      <c r="F107" s="165"/>
      <c r="G107" s="165"/>
      <c r="H107" s="165"/>
      <c r="I107" s="167"/>
      <c r="J107" s="168"/>
      <c r="K107" s="166">
        <f t="shared" si="14"/>
        <v>0</v>
      </c>
    </row>
    <row r="108" spans="1:11" x14ac:dyDescent="0.2">
      <c r="A108" s="52" t="s">
        <v>218</v>
      </c>
      <c r="B108" s="75" t="s">
        <v>205</v>
      </c>
      <c r="C108" s="165"/>
      <c r="D108" s="165"/>
      <c r="E108" s="165"/>
      <c r="F108" s="165"/>
      <c r="G108" s="165"/>
      <c r="H108" s="165"/>
      <c r="I108" s="167"/>
      <c r="J108" s="168"/>
      <c r="K108" s="166">
        <f t="shared" si="14"/>
        <v>0</v>
      </c>
    </row>
    <row r="109" spans="1:11" x14ac:dyDescent="0.2">
      <c r="A109" s="52" t="s">
        <v>219</v>
      </c>
      <c r="B109" s="75" t="s">
        <v>206</v>
      </c>
      <c r="C109" s="165"/>
      <c r="D109" s="165"/>
      <c r="E109" s="165"/>
      <c r="F109" s="165"/>
      <c r="G109" s="165"/>
      <c r="H109" s="165"/>
      <c r="I109" s="167">
        <v>2</v>
      </c>
      <c r="J109" s="168">
        <v>1</v>
      </c>
      <c r="K109" s="166">
        <f t="shared" si="14"/>
        <v>3</v>
      </c>
    </row>
    <row r="110" spans="1:11" x14ac:dyDescent="0.2">
      <c r="A110" s="52" t="s">
        <v>213</v>
      </c>
      <c r="B110" s="75" t="s">
        <v>207</v>
      </c>
      <c r="C110" s="165"/>
      <c r="D110" s="165"/>
      <c r="E110" s="165"/>
      <c r="F110" s="165"/>
      <c r="G110" s="165"/>
      <c r="H110" s="165"/>
      <c r="I110" s="167"/>
      <c r="J110" s="168"/>
      <c r="K110" s="166">
        <f t="shared" si="14"/>
        <v>0</v>
      </c>
    </row>
    <row r="111" spans="1:11" x14ac:dyDescent="0.2">
      <c r="A111" s="52" t="s">
        <v>220</v>
      </c>
      <c r="B111" s="75" t="s">
        <v>208</v>
      </c>
      <c r="C111" s="165"/>
      <c r="D111" s="165"/>
      <c r="E111" s="165"/>
      <c r="F111" s="165"/>
      <c r="G111" s="165"/>
      <c r="H111" s="165"/>
      <c r="I111" s="167"/>
      <c r="J111" s="168"/>
      <c r="K111" s="166">
        <f t="shared" si="14"/>
        <v>0</v>
      </c>
    </row>
    <row r="112" spans="1:11" x14ac:dyDescent="0.2">
      <c r="A112" s="52" t="s">
        <v>221</v>
      </c>
      <c r="B112" s="75" t="s">
        <v>209</v>
      </c>
      <c r="C112" s="165"/>
      <c r="D112" s="165"/>
      <c r="E112" s="165"/>
      <c r="F112" s="165"/>
      <c r="G112" s="165"/>
      <c r="H112" s="165"/>
      <c r="I112" s="167"/>
      <c r="J112" s="168"/>
      <c r="K112" s="166">
        <f t="shared" si="14"/>
        <v>0</v>
      </c>
    </row>
    <row r="113" spans="1:11" x14ac:dyDescent="0.2">
      <c r="A113" s="52" t="s">
        <v>222</v>
      </c>
      <c r="B113" s="75" t="s">
        <v>210</v>
      </c>
      <c r="C113" s="170"/>
      <c r="D113" s="170"/>
      <c r="E113" s="170"/>
      <c r="F113" s="170"/>
      <c r="G113" s="170"/>
      <c r="H113" s="170"/>
      <c r="I113" s="171"/>
      <c r="J113" s="172"/>
      <c r="K113" s="173">
        <f t="shared" si="14"/>
        <v>0</v>
      </c>
    </row>
    <row r="114" spans="1:11" x14ac:dyDescent="0.2">
      <c r="A114" s="52" t="s">
        <v>212</v>
      </c>
      <c r="B114" s="75" t="s">
        <v>211</v>
      </c>
      <c r="C114" s="170"/>
      <c r="D114" s="170"/>
      <c r="E114" s="170"/>
      <c r="F114" s="170"/>
      <c r="G114" s="170"/>
      <c r="H114" s="170"/>
      <c r="I114" s="171"/>
      <c r="J114" s="172"/>
      <c r="K114" s="166">
        <f t="shared" si="14"/>
        <v>0</v>
      </c>
    </row>
    <row r="115" spans="1:11" x14ac:dyDescent="0.2">
      <c r="A115" s="78" t="s">
        <v>83</v>
      </c>
      <c r="B115" s="79" t="s">
        <v>84</v>
      </c>
      <c r="C115" s="169">
        <f>SUM(C104:C114)</f>
        <v>0</v>
      </c>
      <c r="D115" s="169">
        <f t="shared" ref="D115:J115" si="15">SUM(D104:D114)</f>
        <v>0</v>
      </c>
      <c r="E115" s="169">
        <f t="shared" si="15"/>
        <v>0</v>
      </c>
      <c r="F115" s="169">
        <f t="shared" si="15"/>
        <v>0</v>
      </c>
      <c r="G115" s="169">
        <f t="shared" si="15"/>
        <v>0</v>
      </c>
      <c r="H115" s="169">
        <f t="shared" si="15"/>
        <v>0</v>
      </c>
      <c r="I115" s="169">
        <f t="shared" si="15"/>
        <v>2</v>
      </c>
      <c r="J115" s="169">
        <f t="shared" si="15"/>
        <v>1</v>
      </c>
      <c r="K115" s="173">
        <f>SUM(K104:K114)</f>
        <v>3</v>
      </c>
    </row>
    <row r="116" spans="1:11" ht="15" x14ac:dyDescent="0.25">
      <c r="A116" s="495" t="s">
        <v>253</v>
      </c>
      <c r="B116" s="519"/>
      <c r="C116" s="519"/>
      <c r="D116" s="519"/>
      <c r="E116" s="519"/>
      <c r="F116" s="519"/>
      <c r="G116" s="519"/>
      <c r="H116" s="519"/>
      <c r="I116" s="519"/>
      <c r="J116" s="519"/>
      <c r="K116" s="520"/>
    </row>
    <row r="117" spans="1:11" x14ac:dyDescent="0.2">
      <c r="A117" s="73" t="s">
        <v>200</v>
      </c>
      <c r="B117" s="74" t="s">
        <v>199</v>
      </c>
      <c r="C117" s="516"/>
      <c r="D117" s="517"/>
      <c r="E117" s="517"/>
      <c r="F117" s="517"/>
      <c r="G117" s="517"/>
      <c r="H117" s="517"/>
      <c r="I117" s="517"/>
      <c r="J117" s="517"/>
      <c r="K117" s="518"/>
    </row>
    <row r="118" spans="1:11" x14ac:dyDescent="0.2">
      <c r="A118" s="52" t="s">
        <v>214</v>
      </c>
      <c r="B118" s="75" t="s">
        <v>201</v>
      </c>
      <c r="C118" s="165"/>
      <c r="D118" s="165"/>
      <c r="E118" s="165"/>
      <c r="F118" s="165"/>
      <c r="G118" s="165"/>
      <c r="H118" s="165"/>
      <c r="I118" s="167"/>
      <c r="J118" s="168"/>
      <c r="K118" s="166">
        <f>SUM(C118:J118)</f>
        <v>0</v>
      </c>
    </row>
    <row r="119" spans="1:11" x14ac:dyDescent="0.2">
      <c r="A119" s="81" t="s">
        <v>215</v>
      </c>
      <c r="B119" s="91" t="s">
        <v>202</v>
      </c>
      <c r="C119" s="167"/>
      <c r="D119" s="167"/>
      <c r="E119" s="167"/>
      <c r="F119" s="167"/>
      <c r="G119" s="167"/>
      <c r="H119" s="167"/>
      <c r="I119" s="167"/>
      <c r="J119" s="168"/>
      <c r="K119" s="166">
        <f t="shared" ref="K119:K128" si="16">SUM(C119:J119)</f>
        <v>0</v>
      </c>
    </row>
    <row r="120" spans="1:11" x14ac:dyDescent="0.2">
      <c r="A120" s="81" t="s">
        <v>216</v>
      </c>
      <c r="B120" s="91" t="s">
        <v>203</v>
      </c>
      <c r="C120" s="167"/>
      <c r="D120" s="167"/>
      <c r="E120" s="167"/>
      <c r="F120" s="167"/>
      <c r="G120" s="167">
        <v>1</v>
      </c>
      <c r="H120" s="167"/>
      <c r="I120" s="167">
        <v>1</v>
      </c>
      <c r="J120" s="168">
        <v>1</v>
      </c>
      <c r="K120" s="166">
        <f t="shared" si="16"/>
        <v>3</v>
      </c>
    </row>
    <row r="121" spans="1:11" x14ac:dyDescent="0.2">
      <c r="A121" s="52" t="s">
        <v>217</v>
      </c>
      <c r="B121" s="75" t="s">
        <v>204</v>
      </c>
      <c r="C121" s="165"/>
      <c r="D121" s="165"/>
      <c r="E121" s="165"/>
      <c r="F121" s="165"/>
      <c r="G121" s="165"/>
      <c r="H121" s="165"/>
      <c r="I121" s="167">
        <v>1</v>
      </c>
      <c r="J121" s="168">
        <v>1</v>
      </c>
      <c r="K121" s="166">
        <f t="shared" si="16"/>
        <v>2</v>
      </c>
    </row>
    <row r="122" spans="1:11" x14ac:dyDescent="0.2">
      <c r="A122" s="52" t="s">
        <v>218</v>
      </c>
      <c r="B122" s="75" t="s">
        <v>205</v>
      </c>
      <c r="C122" s="165"/>
      <c r="D122" s="165"/>
      <c r="E122" s="165"/>
      <c r="F122" s="165"/>
      <c r="G122" s="165"/>
      <c r="H122" s="165"/>
      <c r="I122" s="167"/>
      <c r="J122" s="168"/>
      <c r="K122" s="166">
        <f t="shared" si="16"/>
        <v>0</v>
      </c>
    </row>
    <row r="123" spans="1:11" x14ac:dyDescent="0.2">
      <c r="A123" s="52" t="s">
        <v>219</v>
      </c>
      <c r="B123" s="75" t="s">
        <v>206</v>
      </c>
      <c r="C123" s="165"/>
      <c r="D123" s="165"/>
      <c r="E123" s="165"/>
      <c r="F123" s="165"/>
      <c r="G123" s="165"/>
      <c r="H123" s="165"/>
      <c r="I123" s="167">
        <v>2</v>
      </c>
      <c r="J123" s="168">
        <v>1</v>
      </c>
      <c r="K123" s="166">
        <f t="shared" si="16"/>
        <v>3</v>
      </c>
    </row>
    <row r="124" spans="1:11" x14ac:dyDescent="0.2">
      <c r="A124" s="52" t="s">
        <v>213</v>
      </c>
      <c r="B124" s="75" t="s">
        <v>207</v>
      </c>
      <c r="C124" s="165"/>
      <c r="D124" s="165"/>
      <c r="E124" s="165"/>
      <c r="F124" s="165"/>
      <c r="G124" s="165"/>
      <c r="H124" s="165"/>
      <c r="I124" s="167"/>
      <c r="J124" s="168"/>
      <c r="K124" s="166">
        <f t="shared" si="16"/>
        <v>0</v>
      </c>
    </row>
    <row r="125" spans="1:11" x14ac:dyDescent="0.2">
      <c r="A125" s="52" t="s">
        <v>220</v>
      </c>
      <c r="B125" s="75" t="s">
        <v>208</v>
      </c>
      <c r="C125" s="165"/>
      <c r="D125" s="165"/>
      <c r="E125" s="165"/>
      <c r="F125" s="165"/>
      <c r="G125" s="165"/>
      <c r="H125" s="165"/>
      <c r="I125" s="167"/>
      <c r="J125" s="168"/>
      <c r="K125" s="166">
        <f t="shared" si="16"/>
        <v>0</v>
      </c>
    </row>
    <row r="126" spans="1:11" x14ac:dyDescent="0.2">
      <c r="A126" s="52" t="s">
        <v>221</v>
      </c>
      <c r="B126" s="75" t="s">
        <v>209</v>
      </c>
      <c r="C126" s="165"/>
      <c r="D126" s="165"/>
      <c r="E126" s="165"/>
      <c r="F126" s="165"/>
      <c r="G126" s="165"/>
      <c r="H126" s="165"/>
      <c r="I126" s="167"/>
      <c r="J126" s="167"/>
      <c r="K126" s="166">
        <f t="shared" si="16"/>
        <v>0</v>
      </c>
    </row>
    <row r="127" spans="1:11" x14ac:dyDescent="0.2">
      <c r="A127" s="52" t="s">
        <v>222</v>
      </c>
      <c r="B127" s="75" t="s">
        <v>210</v>
      </c>
      <c r="C127" s="165"/>
      <c r="D127" s="165"/>
      <c r="E127" s="165"/>
      <c r="F127" s="165"/>
      <c r="G127" s="165"/>
      <c r="H127" s="165"/>
      <c r="I127" s="167"/>
      <c r="J127" s="167"/>
      <c r="K127" s="166">
        <f t="shared" si="16"/>
        <v>0</v>
      </c>
    </row>
    <row r="128" spans="1:11" ht="13.5" thickBot="1" x14ac:dyDescent="0.25">
      <c r="A128" s="53" t="s">
        <v>212</v>
      </c>
      <c r="B128" s="80" t="s">
        <v>211</v>
      </c>
      <c r="C128" s="170"/>
      <c r="D128" s="170"/>
      <c r="E128" s="170"/>
      <c r="F128" s="170"/>
      <c r="G128" s="170"/>
      <c r="H128" s="170"/>
      <c r="I128" s="171"/>
      <c r="J128" s="171"/>
      <c r="K128" s="173">
        <f t="shared" si="16"/>
        <v>0</v>
      </c>
    </row>
    <row r="129" spans="1:11" ht="13.5" thickBot="1" x14ac:dyDescent="0.25">
      <c r="A129" s="190" t="s">
        <v>309</v>
      </c>
      <c r="B129" s="191" t="s">
        <v>84</v>
      </c>
      <c r="C129" s="192">
        <f>SUM(C118:C128)</f>
        <v>0</v>
      </c>
      <c r="D129" s="192">
        <f>SUM(D118:D128)</f>
        <v>0</v>
      </c>
      <c r="E129" s="192">
        <f t="shared" ref="E129:F129" si="17">SUM(E101,E115)</f>
        <v>0</v>
      </c>
      <c r="F129" s="192">
        <f t="shared" si="17"/>
        <v>0</v>
      </c>
      <c r="G129" s="192">
        <f>SUM(G118:G128)</f>
        <v>1</v>
      </c>
      <c r="H129" s="192">
        <f>SUM(H118:H128)</f>
        <v>0</v>
      </c>
      <c r="I129" s="192">
        <f>SUM(I118:I128)</f>
        <v>4</v>
      </c>
      <c r="J129" s="192">
        <f>SUM(J118:J128)</f>
        <v>3</v>
      </c>
      <c r="K129" s="193">
        <f>SUM(C129:J129)</f>
        <v>8</v>
      </c>
    </row>
    <row r="130" spans="1:11" x14ac:dyDescent="0.2">
      <c r="A130" s="39"/>
      <c r="B130" s="40"/>
      <c r="C130" s="189"/>
      <c r="D130" s="189"/>
      <c r="E130" s="189"/>
      <c r="F130" s="189"/>
      <c r="G130" s="189"/>
      <c r="H130" s="189"/>
      <c r="I130" s="189"/>
      <c r="J130" s="189"/>
      <c r="K130" s="189"/>
    </row>
    <row r="131" spans="1:11" x14ac:dyDescent="0.2">
      <c r="A131" s="39" t="s">
        <v>5</v>
      </c>
      <c r="B131" s="40"/>
      <c r="C131" s="189"/>
      <c r="D131" s="189"/>
      <c r="E131" s="189"/>
      <c r="F131" s="189"/>
      <c r="G131" s="189"/>
      <c r="H131" s="189"/>
      <c r="I131" s="189"/>
      <c r="J131" s="189"/>
      <c r="K131" s="189"/>
    </row>
    <row r="132" spans="1:11" x14ac:dyDescent="0.2">
      <c r="A132" s="89" t="s">
        <v>6</v>
      </c>
      <c r="C132" s="189" t="s">
        <v>301</v>
      </c>
      <c r="D132" s="189"/>
      <c r="E132" s="189"/>
      <c r="F132" s="189"/>
      <c r="G132" s="189"/>
      <c r="H132" s="189"/>
      <c r="I132" s="189"/>
      <c r="J132" s="189"/>
      <c r="K132" s="189"/>
    </row>
    <row r="133" spans="1:11" x14ac:dyDescent="0.2">
      <c r="A133" s="39"/>
      <c r="B133" s="40"/>
      <c r="C133" s="189"/>
      <c r="D133" s="189"/>
      <c r="E133" s="189"/>
      <c r="F133" s="189"/>
      <c r="G133" s="189"/>
      <c r="H133" s="189"/>
      <c r="I133" s="189"/>
      <c r="J133" s="189"/>
      <c r="K133" s="189"/>
    </row>
  </sheetData>
  <sheetProtection password="CC7B" sheet="1" objects="1" scenarios="1"/>
  <mergeCells count="20">
    <mergeCell ref="A74:K74"/>
    <mergeCell ref="A1:K1"/>
    <mergeCell ref="C2:D2"/>
    <mergeCell ref="E2:F2"/>
    <mergeCell ref="G2:H2"/>
    <mergeCell ref="I2:J2"/>
    <mergeCell ref="A2:A3"/>
    <mergeCell ref="B2:B3"/>
    <mergeCell ref="A4:K4"/>
    <mergeCell ref="A60:K60"/>
    <mergeCell ref="A46:K46"/>
    <mergeCell ref="A32:K32"/>
    <mergeCell ref="A18:K18"/>
    <mergeCell ref="C103:K103"/>
    <mergeCell ref="C117:K117"/>
    <mergeCell ref="C75:K75"/>
    <mergeCell ref="C89:K89"/>
    <mergeCell ref="A116:K116"/>
    <mergeCell ref="A102:K102"/>
    <mergeCell ref="A88:K88"/>
  </mergeCells>
  <pageMargins left="0.51181102362204722" right="0.51181102362204722" top="0.55118110236220474" bottom="0.55118110236220474" header="0.31496062992125984" footer="0.31496062992125984"/>
  <pageSetup paperSize="9" scale="85" firstPageNumber="105" fitToHeight="0" orientation="landscape" useFirstPageNumber="1" r:id="rId1"/>
  <headerFooter>
    <oddFooter>&amp;C&amp;P</oddFooter>
  </headerFooter>
  <rowBreaks count="2" manualBreakCount="2">
    <brk id="45" max="16383" man="1"/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24"/>
  <sheetViews>
    <sheetView zoomScaleNormal="100" workbookViewId="0">
      <selection activeCell="A11" sqref="A11"/>
    </sheetView>
  </sheetViews>
  <sheetFormatPr defaultColWidth="9.140625" defaultRowHeight="12.75" x14ac:dyDescent="0.2"/>
  <cols>
    <col min="1" max="1" width="51.42578125" style="2" customWidth="1"/>
    <col min="2" max="2" width="51.42578125" style="3" customWidth="1"/>
    <col min="3" max="3" width="9.140625" style="1"/>
    <col min="4" max="4" width="35" style="4" bestFit="1" customWidth="1"/>
    <col min="5" max="5" width="9.140625" style="4"/>
    <col min="6" max="6" width="10.28515625" style="4" customWidth="1"/>
    <col min="7" max="7" width="11" style="4" customWidth="1"/>
    <col min="8" max="9" width="9.140625" style="4"/>
    <col min="10" max="16384" width="9.140625" style="1"/>
  </cols>
  <sheetData>
    <row r="1" spans="1:9" ht="25.5" customHeight="1" x14ac:dyDescent="0.3">
      <c r="A1" s="529" t="s">
        <v>140</v>
      </c>
      <c r="B1" s="503"/>
      <c r="C1"/>
      <c r="D1" s="530" t="s">
        <v>158</v>
      </c>
      <c r="E1" s="531"/>
      <c r="F1" s="531"/>
      <c r="G1" s="531"/>
      <c r="H1" s="531"/>
      <c r="I1" s="532"/>
    </row>
    <row r="2" spans="1:9" s="5" customFormat="1" ht="38.25" customHeight="1" x14ac:dyDescent="0.2">
      <c r="A2" s="160" t="s">
        <v>292</v>
      </c>
      <c r="B2" s="205"/>
      <c r="C2" s="1"/>
      <c r="D2" s="196" t="s">
        <v>242</v>
      </c>
      <c r="E2" s="152" t="s">
        <v>0</v>
      </c>
      <c r="F2" s="152" t="s">
        <v>2</v>
      </c>
      <c r="G2" s="152" t="s">
        <v>1</v>
      </c>
      <c r="H2" s="152" t="s">
        <v>3</v>
      </c>
      <c r="I2" s="157" t="s">
        <v>67</v>
      </c>
    </row>
    <row r="3" spans="1:9" s="5" customFormat="1" ht="25.5" x14ac:dyDescent="0.2">
      <c r="A3" s="127" t="s">
        <v>11</v>
      </c>
      <c r="B3" s="206" t="s">
        <v>254</v>
      </c>
      <c r="C3" s="1"/>
      <c r="D3" s="199" t="s">
        <v>86</v>
      </c>
      <c r="E3" s="200"/>
      <c r="F3" s="200"/>
      <c r="G3" s="153">
        <v>2</v>
      </c>
      <c r="H3" s="153"/>
      <c r="I3" s="64">
        <v>2</v>
      </c>
    </row>
    <row r="4" spans="1:9" ht="12.75" customHeight="1" thickBot="1" x14ac:dyDescent="0.3">
      <c r="A4" s="207" t="s">
        <v>9</v>
      </c>
      <c r="B4" s="208" t="s">
        <v>255</v>
      </c>
      <c r="C4"/>
      <c r="D4" s="201" t="s">
        <v>171</v>
      </c>
      <c r="E4" s="202"/>
      <c r="F4" s="202"/>
      <c r="G4" s="203">
        <v>3</v>
      </c>
      <c r="H4" s="203"/>
      <c r="I4" s="204">
        <v>3</v>
      </c>
    </row>
    <row r="5" spans="1:9" ht="12.75" customHeight="1" x14ac:dyDescent="0.25">
      <c r="A5" s="207" t="s">
        <v>10</v>
      </c>
      <c r="B5" s="208"/>
      <c r="C5"/>
      <c r="D5" s="197"/>
      <c r="E5" s="197"/>
      <c r="F5" s="197"/>
      <c r="G5" s="197"/>
      <c r="H5" s="197"/>
      <c r="I5" s="197"/>
    </row>
    <row r="6" spans="1:9" ht="12.75" customHeight="1" x14ac:dyDescent="0.25">
      <c r="A6" s="199" t="s">
        <v>13</v>
      </c>
      <c r="B6" s="208" t="s">
        <v>256</v>
      </c>
      <c r="C6"/>
      <c r="D6" s="197"/>
      <c r="E6" s="197"/>
      <c r="F6" s="197"/>
      <c r="G6" s="197"/>
      <c r="H6" s="197"/>
      <c r="I6" s="197"/>
    </row>
    <row r="7" spans="1:9" ht="25.5" customHeight="1" x14ac:dyDescent="0.25">
      <c r="A7" s="207" t="s">
        <v>14</v>
      </c>
      <c r="B7" s="208" t="s">
        <v>257</v>
      </c>
      <c r="C7"/>
      <c r="D7" s="197"/>
      <c r="E7" s="197"/>
      <c r="F7" s="197"/>
      <c r="G7" s="197"/>
      <c r="H7" s="197"/>
      <c r="I7" s="197"/>
    </row>
    <row r="8" spans="1:9" ht="15.75" thickBot="1" x14ac:dyDescent="0.3">
      <c r="A8" s="209" t="s">
        <v>71</v>
      </c>
      <c r="B8" s="210">
        <v>2</v>
      </c>
      <c r="C8"/>
      <c r="D8" s="197"/>
      <c r="E8" s="197"/>
      <c r="F8" s="197"/>
      <c r="G8" s="197"/>
      <c r="H8" s="197"/>
      <c r="I8" s="197"/>
    </row>
    <row r="9" spans="1:9" ht="15" x14ac:dyDescent="0.25">
      <c r="A9" s="211" t="s">
        <v>12</v>
      </c>
      <c r="B9" s="212" t="s">
        <v>258</v>
      </c>
      <c r="C9"/>
      <c r="D9" s="197"/>
      <c r="E9" s="197"/>
      <c r="F9" s="197"/>
      <c r="G9" s="197"/>
      <c r="H9" s="197"/>
      <c r="I9" s="197"/>
    </row>
    <row r="10" spans="1:9" ht="15" x14ac:dyDescent="0.25">
      <c r="A10" s="207" t="s">
        <v>9</v>
      </c>
      <c r="B10" s="208" t="s">
        <v>255</v>
      </c>
      <c r="C10"/>
      <c r="D10" s="197"/>
      <c r="E10" s="197"/>
      <c r="F10" s="197"/>
      <c r="G10" s="197"/>
      <c r="H10" s="197"/>
      <c r="I10" s="197"/>
    </row>
    <row r="11" spans="1:9" ht="15" x14ac:dyDescent="0.25">
      <c r="A11" s="207" t="s">
        <v>10</v>
      </c>
      <c r="B11" s="208"/>
      <c r="C11"/>
      <c r="D11" s="197"/>
      <c r="E11" s="197"/>
      <c r="F11" s="197"/>
      <c r="G11" s="197"/>
      <c r="H11" s="197"/>
      <c r="I11" s="197"/>
    </row>
    <row r="12" spans="1:9" x14ac:dyDescent="0.2">
      <c r="A12" s="199" t="s">
        <v>13</v>
      </c>
      <c r="B12" s="208" t="s">
        <v>256</v>
      </c>
    </row>
    <row r="13" spans="1:9" ht="30" customHeight="1" x14ac:dyDescent="0.2">
      <c r="A13" s="207" t="s">
        <v>14</v>
      </c>
      <c r="B13" s="208" t="s">
        <v>257</v>
      </c>
    </row>
    <row r="14" spans="1:9" ht="15.75" thickBot="1" x14ac:dyDescent="0.25">
      <c r="A14" s="213" t="s">
        <v>71</v>
      </c>
      <c r="B14" s="214">
        <v>1</v>
      </c>
    </row>
    <row r="15" spans="1:9" ht="15" x14ac:dyDescent="0.25">
      <c r="A15" s="195"/>
      <c r="B15" s="195"/>
    </row>
    <row r="16" spans="1:9" ht="15" x14ac:dyDescent="0.25">
      <c r="A16" s="195"/>
      <c r="B16" s="195"/>
    </row>
    <row r="17" spans="1:2" ht="15" x14ac:dyDescent="0.25">
      <c r="A17" s="195"/>
      <c r="B17" s="195"/>
    </row>
    <row r="18" spans="1:2" ht="15" x14ac:dyDescent="0.25">
      <c r="A18" s="528"/>
      <c r="B18" s="528"/>
    </row>
    <row r="19" spans="1:2" ht="15" x14ac:dyDescent="0.25">
      <c r="A19" s="528"/>
      <c r="B19" s="528"/>
    </row>
    <row r="21" spans="1:2" ht="14.1" customHeight="1" x14ac:dyDescent="0.2"/>
    <row r="22" spans="1:2" ht="14.1" customHeight="1" x14ac:dyDescent="0.2"/>
    <row r="23" spans="1:2" ht="14.1" customHeight="1" x14ac:dyDescent="0.2"/>
    <row r="24" spans="1:2" ht="14.1" customHeight="1" x14ac:dyDescent="0.2"/>
  </sheetData>
  <sheetProtection password="CC7B" sheet="1" objects="1" scenarios="1"/>
  <mergeCells count="4">
    <mergeCell ref="A18:B18"/>
    <mergeCell ref="A19:B19"/>
    <mergeCell ref="A1:B1"/>
    <mergeCell ref="D1:I1"/>
  </mergeCells>
  <pageMargins left="0.31496062992125984" right="0.31496062992125984" top="0.74803149606299213" bottom="0.74803149606299213" header="0.31496062992125984" footer="0.31496062992125984"/>
  <pageSetup paperSize="9" scale="72" firstPageNumber="108" fitToHeight="0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I48"/>
  <sheetViews>
    <sheetView topLeftCell="A16" zoomScaleNormal="100" workbookViewId="0">
      <selection activeCell="A42" sqref="A42:B43"/>
    </sheetView>
  </sheetViews>
  <sheetFormatPr defaultColWidth="9.140625" defaultRowHeight="12.75" x14ac:dyDescent="0.2"/>
  <cols>
    <col min="1" max="1" width="42.42578125" style="39" customWidth="1"/>
    <col min="2" max="2" width="51.28515625" style="3" customWidth="1"/>
    <col min="3" max="3" width="9.140625" style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39.75" customHeight="1" x14ac:dyDescent="0.3">
      <c r="A1" s="533" t="s">
        <v>191</v>
      </c>
      <c r="B1" s="534"/>
      <c r="C1"/>
      <c r="D1" s="535" t="s">
        <v>157</v>
      </c>
      <c r="E1" s="536"/>
      <c r="F1" s="536"/>
      <c r="G1" s="536"/>
      <c r="H1" s="536"/>
      <c r="I1" s="537"/>
    </row>
    <row r="2" spans="1:9" ht="15" customHeight="1" thickBot="1" x14ac:dyDescent="0.35">
      <c r="A2" s="216" t="s">
        <v>242</v>
      </c>
      <c r="B2" s="217"/>
      <c r="C2" s="215"/>
      <c r="D2" s="546" t="s">
        <v>242</v>
      </c>
      <c r="E2" s="543" t="s">
        <v>0</v>
      </c>
      <c r="F2" s="543" t="s">
        <v>2</v>
      </c>
      <c r="G2" s="543" t="s">
        <v>1</v>
      </c>
      <c r="H2" s="543" t="s">
        <v>3</v>
      </c>
      <c r="I2" s="522" t="s">
        <v>67</v>
      </c>
    </row>
    <row r="3" spans="1:9" s="5" customFormat="1" ht="25.5" customHeight="1" x14ac:dyDescent="0.2">
      <c r="A3" s="541" t="s">
        <v>244</v>
      </c>
      <c r="B3" s="542"/>
      <c r="D3" s="547"/>
      <c r="E3" s="544"/>
      <c r="F3" s="544"/>
      <c r="G3" s="544"/>
      <c r="H3" s="544"/>
      <c r="I3" s="545"/>
    </row>
    <row r="4" spans="1:9" s="5" customFormat="1" ht="12.75" customHeight="1" x14ac:dyDescent="0.2">
      <c r="A4" s="220" t="s">
        <v>270</v>
      </c>
      <c r="B4" s="223" t="s">
        <v>271</v>
      </c>
      <c r="D4" s="35" t="s">
        <v>86</v>
      </c>
      <c r="E4" s="7"/>
      <c r="F4" s="7"/>
      <c r="G4" s="7"/>
      <c r="H4" s="7">
        <v>7</v>
      </c>
      <c r="I4" s="10">
        <v>7</v>
      </c>
    </row>
    <row r="5" spans="1:9" s="5" customFormat="1" ht="12.75" customHeight="1" thickBot="1" x14ac:dyDescent="0.25">
      <c r="A5" s="220" t="s">
        <v>225</v>
      </c>
      <c r="B5" s="224" t="s">
        <v>204</v>
      </c>
      <c r="D5" s="36" t="s">
        <v>171</v>
      </c>
      <c r="E5" s="34"/>
      <c r="F5" s="34"/>
      <c r="G5" s="34"/>
      <c r="H5" s="92">
        <v>43</v>
      </c>
      <c r="I5" s="65">
        <v>43</v>
      </c>
    </row>
    <row r="6" spans="1:9" ht="12.75" customHeight="1" x14ac:dyDescent="0.25">
      <c r="A6" s="219" t="s">
        <v>90</v>
      </c>
      <c r="B6" s="222" t="s">
        <v>272</v>
      </c>
      <c r="C6"/>
      <c r="D6"/>
      <c r="E6"/>
      <c r="F6"/>
      <c r="G6"/>
      <c r="H6"/>
      <c r="I6"/>
    </row>
    <row r="7" spans="1:9" ht="25.5" x14ac:dyDescent="0.25">
      <c r="A7" s="219" t="s">
        <v>14</v>
      </c>
      <c r="B7" s="222" t="s">
        <v>261</v>
      </c>
      <c r="C7"/>
      <c r="D7"/>
      <c r="E7"/>
      <c r="F7"/>
      <c r="G7"/>
      <c r="H7"/>
      <c r="I7"/>
    </row>
    <row r="8" spans="1:9" ht="12.75" customHeight="1" thickBot="1" x14ac:dyDescent="0.3">
      <c r="A8" s="213" t="s">
        <v>71</v>
      </c>
      <c r="B8" s="214">
        <v>7</v>
      </c>
      <c r="C8"/>
      <c r="D8" s="93"/>
      <c r="E8" s="93"/>
      <c r="F8" s="93"/>
      <c r="G8" s="93"/>
      <c r="H8" s="93"/>
      <c r="I8" s="93"/>
    </row>
    <row r="9" spans="1:9" x14ac:dyDescent="0.2">
      <c r="A9" s="220" t="s">
        <v>273</v>
      </c>
      <c r="B9" s="223" t="s">
        <v>274</v>
      </c>
      <c r="C9" s="5"/>
      <c r="D9" s="93"/>
      <c r="E9" s="32"/>
      <c r="F9" s="32"/>
      <c r="G9" s="32"/>
      <c r="H9" s="32"/>
      <c r="I9" s="32"/>
    </row>
    <row r="10" spans="1:9" x14ac:dyDescent="0.2">
      <c r="A10" s="220" t="s">
        <v>225</v>
      </c>
      <c r="B10" s="224" t="s">
        <v>204</v>
      </c>
      <c r="C10" s="5"/>
      <c r="D10" s="93"/>
      <c r="E10" s="93"/>
      <c r="F10" s="93"/>
      <c r="G10" s="93"/>
      <c r="H10" s="93"/>
      <c r="I10" s="32"/>
    </row>
    <row r="11" spans="1:9" ht="12.75" customHeight="1" x14ac:dyDescent="0.25">
      <c r="A11" s="219" t="s">
        <v>90</v>
      </c>
      <c r="B11" s="222" t="s">
        <v>272</v>
      </c>
      <c r="C11"/>
      <c r="D11" s="93"/>
      <c r="E11" s="93"/>
      <c r="F11" s="93"/>
      <c r="G11" s="93"/>
      <c r="H11" s="93"/>
      <c r="I11" s="93"/>
    </row>
    <row r="12" spans="1:9" s="16" customFormat="1" ht="25.5" customHeight="1" x14ac:dyDescent="0.25">
      <c r="A12" s="219" t="s">
        <v>14</v>
      </c>
      <c r="B12" s="222" t="s">
        <v>261</v>
      </c>
      <c r="C12"/>
      <c r="D12" s="93"/>
      <c r="E12" s="93"/>
      <c r="F12" s="93"/>
      <c r="G12" s="93"/>
      <c r="H12" s="93"/>
      <c r="I12" s="93"/>
    </row>
    <row r="13" spans="1:9" ht="15.75" thickBot="1" x14ac:dyDescent="0.3">
      <c r="A13" s="213" t="s">
        <v>71</v>
      </c>
      <c r="B13" s="214">
        <v>15</v>
      </c>
      <c r="C13"/>
      <c r="D13"/>
      <c r="E13"/>
      <c r="F13"/>
      <c r="G13"/>
      <c r="H13"/>
      <c r="I13"/>
    </row>
    <row r="14" spans="1:9" ht="21" customHeight="1" x14ac:dyDescent="0.2">
      <c r="A14" s="539" t="s">
        <v>248</v>
      </c>
      <c r="B14" s="540"/>
      <c r="C14" s="5"/>
      <c r="D14" s="94"/>
      <c r="E14" s="95"/>
      <c r="F14" s="95"/>
      <c r="G14" s="95"/>
      <c r="H14" s="95"/>
      <c r="I14" s="96"/>
    </row>
    <row r="15" spans="1:9" ht="15" x14ac:dyDescent="0.25">
      <c r="A15" s="220" t="s">
        <v>15</v>
      </c>
      <c r="B15" s="206" t="s">
        <v>259</v>
      </c>
      <c r="C15"/>
      <c r="D15"/>
      <c r="E15"/>
      <c r="F15"/>
      <c r="G15"/>
      <c r="H15"/>
      <c r="I15"/>
    </row>
    <row r="16" spans="1:9" ht="15" x14ac:dyDescent="0.25">
      <c r="A16" s="220" t="s">
        <v>225</v>
      </c>
      <c r="B16" s="221" t="s">
        <v>206</v>
      </c>
      <c r="C16"/>
      <c r="D16"/>
      <c r="E16"/>
      <c r="F16"/>
      <c r="G16"/>
      <c r="H16"/>
      <c r="I16"/>
    </row>
    <row r="17" spans="1:9" ht="15" x14ac:dyDescent="0.25">
      <c r="A17" s="219" t="s">
        <v>90</v>
      </c>
      <c r="B17" s="222" t="s">
        <v>260</v>
      </c>
      <c r="C17"/>
      <c r="D17"/>
      <c r="E17"/>
      <c r="F17"/>
      <c r="G17"/>
      <c r="H17"/>
      <c r="I17"/>
    </row>
    <row r="18" spans="1:9" ht="25.5" x14ac:dyDescent="0.25">
      <c r="A18" s="219" t="s">
        <v>14</v>
      </c>
      <c r="B18" s="222" t="s">
        <v>261</v>
      </c>
      <c r="C18"/>
      <c r="D18"/>
      <c r="E18"/>
      <c r="F18"/>
      <c r="G18"/>
      <c r="H18"/>
      <c r="I18"/>
    </row>
    <row r="19" spans="1:9" ht="15.75" thickBot="1" x14ac:dyDescent="0.3">
      <c r="A19" s="213" t="s">
        <v>71</v>
      </c>
      <c r="B19" s="214">
        <v>7</v>
      </c>
      <c r="C19"/>
      <c r="D19"/>
      <c r="E19"/>
      <c r="F19"/>
      <c r="G19"/>
      <c r="H19"/>
      <c r="I19"/>
    </row>
    <row r="20" spans="1:9" ht="25.5" x14ac:dyDescent="0.25">
      <c r="A20" s="220" t="s">
        <v>16</v>
      </c>
      <c r="B20" s="206" t="s">
        <v>262</v>
      </c>
      <c r="C20"/>
      <c r="D20"/>
      <c r="E20"/>
      <c r="F20"/>
      <c r="G20"/>
      <c r="H20"/>
      <c r="I20"/>
    </row>
    <row r="21" spans="1:9" ht="15" x14ac:dyDescent="0.25">
      <c r="A21" s="220" t="s">
        <v>225</v>
      </c>
      <c r="B21" s="221" t="s">
        <v>206</v>
      </c>
      <c r="C21"/>
      <c r="D21"/>
      <c r="E21"/>
      <c r="F21"/>
      <c r="G21"/>
      <c r="H21"/>
      <c r="I21"/>
    </row>
    <row r="22" spans="1:9" ht="15" x14ac:dyDescent="0.25">
      <c r="A22" s="219" t="s">
        <v>90</v>
      </c>
      <c r="B22" s="222" t="s">
        <v>260</v>
      </c>
      <c r="C22"/>
      <c r="D22"/>
      <c r="E22"/>
      <c r="F22"/>
      <c r="G22"/>
      <c r="H22"/>
      <c r="I22"/>
    </row>
    <row r="23" spans="1:9" ht="25.5" x14ac:dyDescent="0.25">
      <c r="A23" s="219" t="s">
        <v>14</v>
      </c>
      <c r="B23" s="222" t="s">
        <v>261</v>
      </c>
      <c r="C23"/>
      <c r="D23"/>
      <c r="E23"/>
      <c r="F23"/>
      <c r="G23"/>
      <c r="H23"/>
      <c r="I23"/>
    </row>
    <row r="24" spans="1:9" ht="15.75" thickBot="1" x14ac:dyDescent="0.3">
      <c r="A24" s="213" t="s">
        <v>71</v>
      </c>
      <c r="B24" s="214">
        <v>9</v>
      </c>
      <c r="C24"/>
      <c r="D24"/>
      <c r="E24"/>
      <c r="F24"/>
      <c r="G24"/>
      <c r="H24"/>
      <c r="I24"/>
    </row>
    <row r="25" spans="1:9" ht="15" x14ac:dyDescent="0.25">
      <c r="A25" s="541" t="s">
        <v>250</v>
      </c>
      <c r="B25" s="542"/>
      <c r="C25"/>
      <c r="D25"/>
      <c r="E25"/>
      <c r="F25"/>
      <c r="G25"/>
      <c r="H25"/>
      <c r="I25"/>
    </row>
    <row r="26" spans="1:9" ht="15" x14ac:dyDescent="0.25">
      <c r="A26" s="220" t="s">
        <v>263</v>
      </c>
      <c r="B26" s="223" t="s">
        <v>264</v>
      </c>
      <c r="C26"/>
      <c r="D26"/>
      <c r="E26"/>
      <c r="F26"/>
      <c r="G26"/>
      <c r="H26"/>
      <c r="I26"/>
    </row>
    <row r="27" spans="1:9" ht="15" x14ac:dyDescent="0.25">
      <c r="A27" s="220" t="s">
        <v>225</v>
      </c>
      <c r="B27" s="224" t="s">
        <v>208</v>
      </c>
      <c r="C27"/>
      <c r="D27"/>
      <c r="E27"/>
      <c r="F27"/>
      <c r="G27"/>
      <c r="H27"/>
      <c r="I27"/>
    </row>
    <row r="28" spans="1:9" ht="15" x14ac:dyDescent="0.25">
      <c r="A28" s="219" t="s">
        <v>90</v>
      </c>
      <c r="B28" s="222" t="s">
        <v>260</v>
      </c>
      <c r="C28"/>
      <c r="D28"/>
      <c r="E28"/>
      <c r="F28"/>
      <c r="G28"/>
      <c r="H28"/>
      <c r="I28"/>
    </row>
    <row r="29" spans="1:9" ht="25.5" x14ac:dyDescent="0.25">
      <c r="A29" s="219" t="s">
        <v>14</v>
      </c>
      <c r="B29" s="222" t="s">
        <v>261</v>
      </c>
      <c r="C29"/>
      <c r="D29"/>
      <c r="E29"/>
      <c r="F29"/>
      <c r="G29"/>
      <c r="H29"/>
      <c r="I29"/>
    </row>
    <row r="30" spans="1:9" ht="22.5" customHeight="1" thickBot="1" x14ac:dyDescent="0.25">
      <c r="A30" s="213" t="s">
        <v>71</v>
      </c>
      <c r="B30" s="214">
        <v>5</v>
      </c>
      <c r="C30" s="5"/>
      <c r="D30" s="94"/>
      <c r="E30" s="95"/>
      <c r="F30" s="95"/>
      <c r="G30" s="95"/>
      <c r="H30" s="95"/>
      <c r="I30" s="96"/>
    </row>
    <row r="31" spans="1:9" ht="15" x14ac:dyDescent="0.25">
      <c r="A31" s="220" t="s">
        <v>265</v>
      </c>
      <c r="B31" s="223" t="s">
        <v>266</v>
      </c>
      <c r="C31"/>
      <c r="D31"/>
      <c r="E31"/>
      <c r="F31"/>
      <c r="G31"/>
      <c r="H31"/>
      <c r="I31"/>
    </row>
    <row r="32" spans="1:9" ht="15" x14ac:dyDescent="0.25">
      <c r="A32" s="220" t="s">
        <v>225</v>
      </c>
      <c r="B32" s="224" t="s">
        <v>206</v>
      </c>
      <c r="C32"/>
      <c r="D32"/>
      <c r="E32"/>
      <c r="F32"/>
      <c r="G32"/>
      <c r="H32"/>
      <c r="I32"/>
    </row>
    <row r="33" spans="1:9" ht="38.25" x14ac:dyDescent="0.25">
      <c r="A33" s="219" t="s">
        <v>90</v>
      </c>
      <c r="B33" s="225" t="s">
        <v>267</v>
      </c>
      <c r="C33"/>
      <c r="D33"/>
      <c r="E33"/>
      <c r="F33"/>
      <c r="G33"/>
      <c r="H33"/>
      <c r="I33"/>
    </row>
    <row r="34" spans="1:9" ht="25.5" x14ac:dyDescent="0.25">
      <c r="A34" s="219" t="s">
        <v>14</v>
      </c>
      <c r="B34" s="222" t="s">
        <v>261</v>
      </c>
      <c r="C34"/>
      <c r="D34"/>
      <c r="E34"/>
      <c r="F34"/>
      <c r="G34"/>
      <c r="H34"/>
      <c r="I34"/>
    </row>
    <row r="35" spans="1:9" ht="15.75" thickBot="1" x14ac:dyDescent="0.3">
      <c r="A35" s="213" t="s">
        <v>71</v>
      </c>
      <c r="B35" s="214">
        <v>0</v>
      </c>
      <c r="C35"/>
      <c r="D35"/>
      <c r="E35"/>
      <c r="F35"/>
      <c r="G35"/>
      <c r="H35"/>
      <c r="I35"/>
    </row>
    <row r="36" spans="1:9" ht="15" x14ac:dyDescent="0.25">
      <c r="A36" s="220" t="s">
        <v>268</v>
      </c>
      <c r="B36" s="223" t="s">
        <v>269</v>
      </c>
      <c r="C36"/>
      <c r="D36"/>
      <c r="E36"/>
      <c r="F36"/>
      <c r="G36"/>
      <c r="H36"/>
      <c r="I36"/>
    </row>
    <row r="37" spans="1:9" ht="15" x14ac:dyDescent="0.25">
      <c r="A37" s="220" t="s">
        <v>225</v>
      </c>
      <c r="B37" s="224" t="s">
        <v>206</v>
      </c>
      <c r="C37"/>
      <c r="D37"/>
      <c r="E37"/>
      <c r="F37"/>
      <c r="G37"/>
      <c r="H37"/>
      <c r="I37"/>
    </row>
    <row r="38" spans="1:9" ht="38.25" x14ac:dyDescent="0.25">
      <c r="A38" s="219" t="s">
        <v>90</v>
      </c>
      <c r="B38" s="225" t="s">
        <v>267</v>
      </c>
      <c r="C38"/>
      <c r="D38"/>
      <c r="E38"/>
      <c r="F38"/>
      <c r="G38"/>
      <c r="H38"/>
      <c r="I38"/>
    </row>
    <row r="39" spans="1:9" ht="25.5" x14ac:dyDescent="0.25">
      <c r="A39" s="219" t="s">
        <v>14</v>
      </c>
      <c r="B39" s="222" t="s">
        <v>261</v>
      </c>
      <c r="C39"/>
      <c r="D39"/>
      <c r="E39"/>
      <c r="F39"/>
      <c r="G39"/>
      <c r="H39"/>
      <c r="I39"/>
    </row>
    <row r="40" spans="1:9" ht="15.75" thickBot="1" x14ac:dyDescent="0.3">
      <c r="A40" s="213" t="s">
        <v>71</v>
      </c>
      <c r="B40" s="214">
        <v>0</v>
      </c>
      <c r="C40"/>
      <c r="D40"/>
      <c r="E40"/>
      <c r="F40"/>
      <c r="G40"/>
      <c r="H40"/>
      <c r="I40"/>
    </row>
    <row r="41" spans="1:9" ht="15" x14ac:dyDescent="0.25">
      <c r="A41" s="218"/>
      <c r="B41" s="29"/>
      <c r="C41"/>
      <c r="D41"/>
      <c r="E41"/>
      <c r="F41"/>
      <c r="G41"/>
      <c r="H41"/>
      <c r="I41"/>
    </row>
    <row r="42" spans="1:9" x14ac:dyDescent="0.2">
      <c r="A42" s="538"/>
      <c r="B42" s="538"/>
      <c r="C42" s="16"/>
      <c r="D42" s="16"/>
      <c r="E42" s="16"/>
      <c r="F42" s="16"/>
      <c r="G42" s="16"/>
      <c r="H42" s="16"/>
      <c r="I42" s="16"/>
    </row>
    <row r="43" spans="1:9" x14ac:dyDescent="0.2">
      <c r="A43" s="538"/>
      <c r="B43" s="538"/>
      <c r="C43" s="16"/>
      <c r="D43" s="16"/>
      <c r="E43" s="16"/>
      <c r="F43" s="16"/>
      <c r="G43" s="16"/>
      <c r="H43" s="16"/>
      <c r="I43" s="16"/>
    </row>
    <row r="47" spans="1:9" x14ac:dyDescent="0.2">
      <c r="A47" s="1"/>
      <c r="B47" s="1"/>
    </row>
    <row r="48" spans="1:9" x14ac:dyDescent="0.2">
      <c r="A48" s="1"/>
      <c r="B48" s="1"/>
    </row>
  </sheetData>
  <sheetProtection password="CC7B" sheet="1" objects="1" scenarios="1"/>
  <mergeCells count="12">
    <mergeCell ref="A1:B1"/>
    <mergeCell ref="D1:I1"/>
    <mergeCell ref="A42:B43"/>
    <mergeCell ref="A14:B14"/>
    <mergeCell ref="A25:B25"/>
    <mergeCell ref="A3:B3"/>
    <mergeCell ref="E2:E3"/>
    <mergeCell ref="F2:F3"/>
    <mergeCell ref="G2:G3"/>
    <mergeCell ref="H2:H3"/>
    <mergeCell ref="I2:I3"/>
    <mergeCell ref="D2:D3"/>
  </mergeCells>
  <pageMargins left="0.70866141732283472" right="0.70866141732283472" top="0.74803149606299213" bottom="0.74803149606299213" header="0.31496062992125984" footer="0.31496062992125984"/>
  <pageSetup paperSize="9" scale="62" firstPageNumber="109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36"/>
  <sheetViews>
    <sheetView workbookViewId="0">
      <selection activeCell="F35" sqref="F35"/>
    </sheetView>
  </sheetViews>
  <sheetFormatPr defaultColWidth="9.140625" defaultRowHeight="12.75" x14ac:dyDescent="0.2"/>
  <cols>
    <col min="1" max="1" width="38.5703125" style="2" customWidth="1"/>
    <col min="2" max="2" width="51.28515625" style="3" customWidth="1"/>
    <col min="3" max="3" width="9.140625" style="1" customWidth="1"/>
    <col min="4" max="4" width="35" style="1" bestFit="1" customWidth="1"/>
    <col min="5" max="5" width="9.140625" style="1"/>
    <col min="6" max="6" width="10.28515625" style="1" customWidth="1"/>
    <col min="7" max="7" width="11" style="1" customWidth="1"/>
    <col min="8" max="16384" width="9.140625" style="1"/>
  </cols>
  <sheetData>
    <row r="1" spans="1:9" ht="34.5" customHeight="1" x14ac:dyDescent="0.2">
      <c r="A1" s="548" t="s">
        <v>192</v>
      </c>
      <c r="B1" s="549"/>
      <c r="D1" s="535" t="s">
        <v>156</v>
      </c>
      <c r="E1" s="536"/>
      <c r="F1" s="536"/>
      <c r="G1" s="536"/>
      <c r="H1" s="536"/>
      <c r="I1" s="537"/>
    </row>
    <row r="2" spans="1:9" s="5" customFormat="1" ht="38.25" customHeight="1" x14ac:dyDescent="0.2">
      <c r="A2" s="160" t="s">
        <v>242</v>
      </c>
      <c r="B2" s="14"/>
      <c r="D2" s="194" t="s">
        <v>242</v>
      </c>
      <c r="E2" s="153" t="s">
        <v>0</v>
      </c>
      <c r="F2" s="153" t="s">
        <v>2</v>
      </c>
      <c r="G2" s="153" t="s">
        <v>1</v>
      </c>
      <c r="H2" s="153" t="s">
        <v>3</v>
      </c>
      <c r="I2" s="64" t="s">
        <v>67</v>
      </c>
    </row>
    <row r="3" spans="1:9" s="5" customFormat="1" x14ac:dyDescent="0.2">
      <c r="A3" s="9" t="s">
        <v>15</v>
      </c>
      <c r="B3" s="18" t="s">
        <v>310</v>
      </c>
      <c r="D3" s="35" t="s">
        <v>86</v>
      </c>
      <c r="E3" s="7"/>
      <c r="F3" s="7"/>
      <c r="G3" s="7"/>
      <c r="H3" s="7"/>
      <c r="I3" s="157">
        <f>SUM(E3:H3)</f>
        <v>0</v>
      </c>
    </row>
    <row r="4" spans="1:9" s="5" customFormat="1" ht="13.5" thickBot="1" x14ac:dyDescent="0.25">
      <c r="A4" s="66" t="s">
        <v>224</v>
      </c>
      <c r="B4" s="18" t="s">
        <v>310</v>
      </c>
      <c r="D4" s="36" t="s">
        <v>171</v>
      </c>
      <c r="E4" s="34"/>
      <c r="F4" s="34"/>
      <c r="G4" s="34"/>
      <c r="H4" s="34"/>
      <c r="I4" s="198">
        <f>SUM(E4:H4)</f>
        <v>0</v>
      </c>
    </row>
    <row r="5" spans="1:9" x14ac:dyDescent="0.2">
      <c r="A5" s="52" t="s">
        <v>17</v>
      </c>
      <c r="B5" s="226" t="s">
        <v>310</v>
      </c>
    </row>
    <row r="6" spans="1:9" ht="25.5" x14ac:dyDescent="0.2">
      <c r="A6" s="52" t="s">
        <v>14</v>
      </c>
      <c r="B6" s="226" t="s">
        <v>310</v>
      </c>
    </row>
    <row r="7" spans="1:9" x14ac:dyDescent="0.2">
      <c r="A7" s="48" t="s">
        <v>71</v>
      </c>
      <c r="B7" s="227" t="s">
        <v>310</v>
      </c>
    </row>
    <row r="8" spans="1:9" s="15" customFormat="1" x14ac:dyDescent="0.2">
      <c r="A8" s="88"/>
      <c r="B8" s="97"/>
    </row>
    <row r="9" spans="1:9" s="15" customFormat="1" x14ac:dyDescent="0.2">
      <c r="A9" s="88"/>
      <c r="B9" s="97"/>
    </row>
    <row r="10" spans="1:9" s="15" customFormat="1" x14ac:dyDescent="0.2">
      <c r="A10" s="88"/>
      <c r="B10" s="97"/>
    </row>
    <row r="11" spans="1:9" s="15" customFormat="1" x14ac:dyDescent="0.2">
      <c r="A11" s="88"/>
      <c r="B11" s="97"/>
    </row>
    <row r="12" spans="1:9" s="15" customFormat="1" x14ac:dyDescent="0.2">
      <c r="A12" s="88"/>
      <c r="B12" s="97"/>
    </row>
    <row r="13" spans="1:9" s="15" customFormat="1" x14ac:dyDescent="0.2">
      <c r="A13" s="88"/>
      <c r="B13" s="98"/>
    </row>
    <row r="14" spans="1:9" s="15" customFormat="1" x14ac:dyDescent="0.2">
      <c r="A14" s="88"/>
      <c r="B14" s="98"/>
    </row>
    <row r="15" spans="1:9" s="15" customFormat="1" x14ac:dyDescent="0.2">
      <c r="A15" s="99"/>
      <c r="B15" s="97"/>
    </row>
    <row r="16" spans="1:9" s="15" customFormat="1" x14ac:dyDescent="0.2">
      <c r="A16" s="99"/>
      <c r="B16" s="97"/>
    </row>
    <row r="17" spans="1:2" s="15" customFormat="1" x14ac:dyDescent="0.2">
      <c r="A17" s="68"/>
      <c r="B17" s="97"/>
    </row>
    <row r="36" spans="2:2" x14ac:dyDescent="0.2">
      <c r="B36" s="38"/>
    </row>
  </sheetData>
  <sheetProtection password="CC7B" sheet="1" objects="1" scenarios="1"/>
  <mergeCells count="2">
    <mergeCell ref="A1:B1"/>
    <mergeCell ref="D1:I1"/>
  </mergeCells>
  <pageMargins left="0.70866141732283472" right="0.70866141732283472" top="0.74803149606299213" bottom="0.74803149606299213" header="0.31496062992125984" footer="0.31496062992125984"/>
  <pageSetup paperSize="9" scale="71" firstPageNumber="110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J18"/>
  <sheetViews>
    <sheetView zoomScaleNormal="100" workbookViewId="0">
      <selection activeCell="O33" sqref="O33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4" width="8.28515625" style="1" customWidth="1"/>
    <col min="5" max="5" width="7.7109375" style="1" customWidth="1"/>
    <col min="6" max="6" width="8.28515625" style="1" customWidth="1"/>
    <col min="7" max="7" width="8.5703125" style="1" customWidth="1"/>
    <col min="8" max="8" width="7.42578125" style="1" customWidth="1"/>
    <col min="9" max="9" width="7" style="1" customWidth="1"/>
    <col min="10" max="16384" width="9.140625" style="1"/>
  </cols>
  <sheetData>
    <row r="1" spans="1:10" ht="25.5" customHeight="1" x14ac:dyDescent="0.2">
      <c r="A1" s="504" t="s">
        <v>144</v>
      </c>
      <c r="B1" s="505"/>
      <c r="C1" s="505"/>
      <c r="D1" s="505"/>
      <c r="E1" s="505"/>
      <c r="F1" s="505"/>
      <c r="G1" s="505"/>
      <c r="H1" s="505"/>
      <c r="I1" s="505"/>
      <c r="J1" s="507"/>
    </row>
    <row r="2" spans="1:10" s="5" customFormat="1" ht="38.25" customHeight="1" x14ac:dyDescent="0.2">
      <c r="A2" s="512" t="s">
        <v>242</v>
      </c>
      <c r="B2" s="525"/>
      <c r="C2" s="522" t="s">
        <v>45</v>
      </c>
      <c r="D2" s="522"/>
      <c r="E2" s="522"/>
      <c r="F2" s="522" t="s">
        <v>46</v>
      </c>
      <c r="G2" s="522"/>
      <c r="H2" s="522"/>
      <c r="I2" s="551" t="s">
        <v>47</v>
      </c>
      <c r="J2" s="553" t="s">
        <v>4</v>
      </c>
    </row>
    <row r="3" spans="1:10" s="5" customFormat="1" ht="25.5" x14ac:dyDescent="0.2">
      <c r="A3" s="555"/>
      <c r="B3" s="556"/>
      <c r="C3" s="153" t="s">
        <v>49</v>
      </c>
      <c r="D3" s="153" t="s">
        <v>103</v>
      </c>
      <c r="E3" s="153" t="s">
        <v>104</v>
      </c>
      <c r="F3" s="153" t="s">
        <v>49</v>
      </c>
      <c r="G3" s="153" t="s">
        <v>103</v>
      </c>
      <c r="H3" s="153" t="s">
        <v>104</v>
      </c>
      <c r="I3" s="552"/>
      <c r="J3" s="554"/>
    </row>
    <row r="4" spans="1:10" s="2" customFormat="1" x14ac:dyDescent="0.2">
      <c r="A4" s="73" t="s">
        <v>200</v>
      </c>
      <c r="B4" s="74" t="s">
        <v>199</v>
      </c>
      <c r="C4" s="550"/>
      <c r="D4" s="550"/>
      <c r="E4" s="550"/>
      <c r="F4" s="550"/>
      <c r="G4" s="550"/>
      <c r="H4" s="550"/>
      <c r="I4" s="550"/>
      <c r="J4" s="228"/>
    </row>
    <row r="5" spans="1:10" x14ac:dyDescent="0.2">
      <c r="A5" s="52" t="s">
        <v>214</v>
      </c>
      <c r="B5" s="75" t="s">
        <v>201</v>
      </c>
      <c r="C5" s="165"/>
      <c r="D5" s="165"/>
      <c r="E5" s="165"/>
      <c r="F5" s="165"/>
      <c r="G5" s="165"/>
      <c r="H5" s="165"/>
      <c r="I5" s="165"/>
      <c r="J5" s="166"/>
    </row>
    <row r="6" spans="1:10" x14ac:dyDescent="0.2">
      <c r="A6" s="52" t="s">
        <v>215</v>
      </c>
      <c r="B6" s="75" t="s">
        <v>202</v>
      </c>
      <c r="C6" s="165"/>
      <c r="D6" s="165">
        <v>15</v>
      </c>
      <c r="E6" s="165">
        <v>22</v>
      </c>
      <c r="F6" s="165">
        <v>8</v>
      </c>
      <c r="G6" s="165">
        <v>57</v>
      </c>
      <c r="H6" s="165">
        <v>2</v>
      </c>
      <c r="I6" s="165"/>
      <c r="J6" s="166">
        <f>SUM(C6:I6)</f>
        <v>104</v>
      </c>
    </row>
    <row r="7" spans="1:10" x14ac:dyDescent="0.2">
      <c r="A7" s="52" t="s">
        <v>216</v>
      </c>
      <c r="B7" s="75" t="s">
        <v>203</v>
      </c>
      <c r="C7" s="165"/>
      <c r="D7" s="165"/>
      <c r="E7" s="165"/>
      <c r="F7" s="165"/>
      <c r="G7" s="165"/>
      <c r="H7" s="165"/>
      <c r="I7" s="165">
        <v>29</v>
      </c>
      <c r="J7" s="166">
        <f>SUM(C7:I7)</f>
        <v>29</v>
      </c>
    </row>
    <row r="8" spans="1:10" x14ac:dyDescent="0.2">
      <c r="A8" s="52" t="s">
        <v>217</v>
      </c>
      <c r="B8" s="75" t="s">
        <v>204</v>
      </c>
      <c r="C8" s="165"/>
      <c r="D8" s="165">
        <v>2</v>
      </c>
      <c r="E8" s="165">
        <v>3</v>
      </c>
      <c r="F8" s="165"/>
      <c r="G8" s="165"/>
      <c r="H8" s="165"/>
      <c r="I8" s="165">
        <v>22</v>
      </c>
      <c r="J8" s="166">
        <f>SUM(D8:I8)</f>
        <v>27</v>
      </c>
    </row>
    <row r="9" spans="1:10" x14ac:dyDescent="0.2">
      <c r="A9" s="52" t="s">
        <v>218</v>
      </c>
      <c r="B9" s="75" t="s">
        <v>205</v>
      </c>
      <c r="C9" s="165"/>
      <c r="D9" s="165"/>
      <c r="E9" s="165"/>
      <c r="F9" s="165"/>
      <c r="G9" s="165"/>
      <c r="H9" s="165"/>
      <c r="I9" s="165"/>
      <c r="J9" s="166"/>
    </row>
    <row r="10" spans="1:10" x14ac:dyDescent="0.2">
      <c r="A10" s="52" t="s">
        <v>219</v>
      </c>
      <c r="B10" s="75" t="s">
        <v>206</v>
      </c>
      <c r="C10" s="165"/>
      <c r="D10" s="165"/>
      <c r="E10" s="165"/>
      <c r="F10" s="165"/>
      <c r="G10" s="165"/>
      <c r="H10" s="165"/>
      <c r="I10" s="165">
        <v>5</v>
      </c>
      <c r="J10" s="166">
        <v>5</v>
      </c>
    </row>
    <row r="11" spans="1:10" x14ac:dyDescent="0.2">
      <c r="A11" s="52" t="s">
        <v>213</v>
      </c>
      <c r="B11" s="75" t="s">
        <v>207</v>
      </c>
      <c r="C11" s="165"/>
      <c r="D11" s="165"/>
      <c r="E11" s="165"/>
      <c r="F11" s="165"/>
      <c r="G11" s="165"/>
      <c r="H11" s="165"/>
      <c r="I11" s="165">
        <v>16</v>
      </c>
      <c r="J11" s="166">
        <v>16</v>
      </c>
    </row>
    <row r="12" spans="1:10" x14ac:dyDescent="0.2">
      <c r="A12" s="52" t="s">
        <v>220</v>
      </c>
      <c r="B12" s="75" t="s">
        <v>208</v>
      </c>
      <c r="C12" s="165"/>
      <c r="D12" s="165"/>
      <c r="E12" s="165"/>
      <c r="F12" s="165"/>
      <c r="G12" s="165"/>
      <c r="H12" s="165"/>
      <c r="I12" s="165"/>
      <c r="J12" s="166"/>
    </row>
    <row r="13" spans="1:10" x14ac:dyDescent="0.2">
      <c r="A13" s="52" t="s">
        <v>221</v>
      </c>
      <c r="B13" s="75" t="s">
        <v>209</v>
      </c>
      <c r="C13" s="165"/>
      <c r="D13" s="165"/>
      <c r="E13" s="165"/>
      <c r="F13" s="165"/>
      <c r="G13" s="165"/>
      <c r="H13" s="165"/>
      <c r="I13" s="165"/>
      <c r="J13" s="166"/>
    </row>
    <row r="14" spans="1:10" x14ac:dyDescent="0.2">
      <c r="A14" s="52" t="s">
        <v>222</v>
      </c>
      <c r="B14" s="75" t="s">
        <v>210</v>
      </c>
      <c r="C14" s="165">
        <v>1</v>
      </c>
      <c r="D14" s="165">
        <v>1</v>
      </c>
      <c r="E14" s="165">
        <v>2</v>
      </c>
      <c r="F14" s="165">
        <v>1</v>
      </c>
      <c r="G14" s="165"/>
      <c r="H14" s="165"/>
      <c r="I14" s="165">
        <v>17</v>
      </c>
      <c r="J14" s="166">
        <f>SUM(C14:I14)</f>
        <v>22</v>
      </c>
    </row>
    <row r="15" spans="1:10" x14ac:dyDescent="0.2">
      <c r="A15" s="52" t="s">
        <v>212</v>
      </c>
      <c r="B15" s="75" t="s">
        <v>211</v>
      </c>
      <c r="C15" s="170"/>
      <c r="D15" s="170"/>
      <c r="E15" s="170"/>
      <c r="F15" s="170"/>
      <c r="G15" s="170"/>
      <c r="H15" s="170"/>
      <c r="I15" s="170"/>
      <c r="J15" s="166"/>
    </row>
    <row r="16" spans="1:10" ht="13.5" thickBot="1" x14ac:dyDescent="0.25">
      <c r="A16" s="230" t="s">
        <v>176</v>
      </c>
      <c r="B16" s="231" t="s">
        <v>84</v>
      </c>
      <c r="C16" s="232">
        <v>1</v>
      </c>
      <c r="D16" s="232">
        <v>18</v>
      </c>
      <c r="E16" s="232">
        <f>SUM(E6:E15)</f>
        <v>27</v>
      </c>
      <c r="F16" s="232">
        <v>9</v>
      </c>
      <c r="G16" s="232">
        <v>57</v>
      </c>
      <c r="H16" s="232">
        <v>2</v>
      </c>
      <c r="I16" s="232">
        <v>89</v>
      </c>
      <c r="J16" s="233">
        <f>SUM(J6:J15)</f>
        <v>203</v>
      </c>
    </row>
    <row r="17" spans="1:10" x14ac:dyDescent="0.2">
      <c r="A17" s="39"/>
      <c r="B17" s="40"/>
      <c r="C17" s="41"/>
      <c r="D17" s="41"/>
      <c r="E17" s="41"/>
      <c r="F17" s="41"/>
      <c r="G17" s="41"/>
      <c r="H17" s="41"/>
      <c r="I17" s="41"/>
      <c r="J17" s="41"/>
    </row>
    <row r="18" spans="1:10" x14ac:dyDescent="0.2">
      <c r="B18" s="4"/>
    </row>
  </sheetData>
  <sheetProtection password="CC7B" sheet="1" objects="1" scenarios="1"/>
  <mergeCells count="8">
    <mergeCell ref="A1:J1"/>
    <mergeCell ref="C2:E2"/>
    <mergeCell ref="F2:H2"/>
    <mergeCell ref="C4:I4"/>
    <mergeCell ref="I2:I3"/>
    <mergeCell ref="J2:J3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firstPageNumber="111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K21"/>
  <sheetViews>
    <sheetView zoomScaleNormal="100" workbookViewId="0">
      <selection activeCell="K24" sqref="K24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6.140625" style="1" customWidth="1"/>
    <col min="4" max="4" width="8.28515625" style="1" customWidth="1"/>
    <col min="5" max="5" width="7.42578125" style="1" bestFit="1" customWidth="1"/>
    <col min="6" max="6" width="6" style="1" customWidth="1"/>
    <col min="7" max="7" width="8.5703125" style="1" customWidth="1"/>
    <col min="8" max="8" width="7.42578125" style="1" customWidth="1"/>
    <col min="9" max="9" width="7" style="1" customWidth="1"/>
    <col min="10" max="10" width="9.140625" style="1"/>
    <col min="11" max="11" width="22.85546875" style="1" customWidth="1"/>
    <col min="12" max="16384" width="9.140625" style="1"/>
  </cols>
  <sheetData>
    <row r="1" spans="1:11" ht="25.5" customHeight="1" x14ac:dyDescent="0.2">
      <c r="A1" s="504" t="s">
        <v>145</v>
      </c>
      <c r="B1" s="505"/>
      <c r="C1" s="505"/>
      <c r="D1" s="505"/>
      <c r="E1" s="505"/>
      <c r="F1" s="505"/>
      <c r="G1" s="505"/>
      <c r="H1" s="505"/>
      <c r="I1" s="505"/>
      <c r="J1" s="505"/>
      <c r="K1" s="507"/>
    </row>
    <row r="2" spans="1:11" s="5" customFormat="1" ht="38.25" customHeight="1" x14ac:dyDescent="0.2">
      <c r="A2" s="512" t="s">
        <v>242</v>
      </c>
      <c r="B2" s="525"/>
      <c r="C2" s="522" t="s">
        <v>45</v>
      </c>
      <c r="D2" s="522"/>
      <c r="E2" s="522"/>
      <c r="F2" s="522" t="s">
        <v>46</v>
      </c>
      <c r="G2" s="522"/>
      <c r="H2" s="522"/>
      <c r="I2" s="551" t="s">
        <v>47</v>
      </c>
      <c r="J2" s="558" t="s">
        <v>177</v>
      </c>
      <c r="K2" s="560" t="s">
        <v>48</v>
      </c>
    </row>
    <row r="3" spans="1:11" s="5" customFormat="1" ht="30.75" customHeight="1" x14ac:dyDescent="0.2">
      <c r="A3" s="555"/>
      <c r="B3" s="556"/>
      <c r="C3" s="153" t="s">
        <v>49</v>
      </c>
      <c r="D3" s="153" t="s">
        <v>103</v>
      </c>
      <c r="E3" s="153" t="s">
        <v>104</v>
      </c>
      <c r="F3" s="153" t="s">
        <v>49</v>
      </c>
      <c r="G3" s="153" t="s">
        <v>103</v>
      </c>
      <c r="H3" s="153" t="s">
        <v>104</v>
      </c>
      <c r="I3" s="552"/>
      <c r="J3" s="559"/>
      <c r="K3" s="561"/>
    </row>
    <row r="4" spans="1:11" s="2" customFormat="1" x14ac:dyDescent="0.2">
      <c r="A4" s="73" t="s">
        <v>200</v>
      </c>
      <c r="B4" s="74" t="s">
        <v>199</v>
      </c>
      <c r="C4" s="550"/>
      <c r="D4" s="550"/>
      <c r="E4" s="550"/>
      <c r="F4" s="550"/>
      <c r="G4" s="550"/>
      <c r="H4" s="550"/>
      <c r="I4" s="550"/>
      <c r="J4" s="234"/>
      <c r="K4" s="235"/>
    </row>
    <row r="5" spans="1:11" x14ac:dyDescent="0.2">
      <c r="A5" s="52" t="s">
        <v>214</v>
      </c>
      <c r="B5" s="75" t="s">
        <v>201</v>
      </c>
      <c r="C5" s="165"/>
      <c r="D5" s="165"/>
      <c r="E5" s="165"/>
      <c r="F5" s="165"/>
      <c r="G5" s="165"/>
      <c r="H5" s="165"/>
      <c r="I5" s="165"/>
      <c r="J5" s="169"/>
      <c r="K5" s="236"/>
    </row>
    <row r="6" spans="1:11" x14ac:dyDescent="0.2">
      <c r="A6" s="52" t="s">
        <v>215</v>
      </c>
      <c r="B6" s="75" t="s">
        <v>202</v>
      </c>
      <c r="C6" s="165"/>
      <c r="D6" s="165"/>
      <c r="E6" s="165">
        <v>1104</v>
      </c>
      <c r="F6" s="165"/>
      <c r="G6" s="165">
        <v>89</v>
      </c>
      <c r="H6" s="165">
        <v>1</v>
      </c>
      <c r="I6" s="165"/>
      <c r="J6" s="169">
        <f>SUM(D6:I6)</f>
        <v>1194</v>
      </c>
      <c r="K6" s="236">
        <v>223</v>
      </c>
    </row>
    <row r="7" spans="1:11" x14ac:dyDescent="0.2">
      <c r="A7" s="52" t="s">
        <v>216</v>
      </c>
      <c r="B7" s="75" t="s">
        <v>203</v>
      </c>
      <c r="C7" s="165"/>
      <c r="D7" s="165"/>
      <c r="E7" s="165"/>
      <c r="F7" s="165"/>
      <c r="G7" s="165"/>
      <c r="H7" s="165"/>
      <c r="I7" s="165">
        <v>684</v>
      </c>
      <c r="J7" s="169">
        <f>SUM(D7:I7)</f>
        <v>684</v>
      </c>
      <c r="K7" s="236"/>
    </row>
    <row r="8" spans="1:11" x14ac:dyDescent="0.2">
      <c r="A8" s="52" t="s">
        <v>217</v>
      </c>
      <c r="B8" s="75" t="s">
        <v>204</v>
      </c>
      <c r="C8" s="165"/>
      <c r="D8" s="165">
        <v>44</v>
      </c>
      <c r="E8" s="165">
        <v>5</v>
      </c>
      <c r="F8" s="165"/>
      <c r="G8" s="165"/>
      <c r="H8" s="165"/>
      <c r="I8" s="165">
        <v>235</v>
      </c>
      <c r="J8" s="169">
        <f>SUM(D8:I8)</f>
        <v>284</v>
      </c>
      <c r="K8" s="236"/>
    </row>
    <row r="9" spans="1:11" x14ac:dyDescent="0.2">
      <c r="A9" s="52" t="s">
        <v>218</v>
      </c>
      <c r="B9" s="75" t="s">
        <v>205</v>
      </c>
      <c r="C9" s="165"/>
      <c r="D9" s="165"/>
      <c r="E9" s="165"/>
      <c r="F9" s="165"/>
      <c r="G9" s="165"/>
      <c r="H9" s="165"/>
      <c r="I9" s="165"/>
      <c r="J9" s="169"/>
      <c r="K9" s="236"/>
    </row>
    <row r="10" spans="1:11" x14ac:dyDescent="0.2">
      <c r="A10" s="52" t="s">
        <v>219</v>
      </c>
      <c r="B10" s="75" t="s">
        <v>206</v>
      </c>
      <c r="C10" s="165"/>
      <c r="D10" s="165"/>
      <c r="E10" s="165"/>
      <c r="F10" s="165"/>
      <c r="G10" s="165"/>
      <c r="H10" s="165"/>
      <c r="I10" s="165">
        <v>143</v>
      </c>
      <c r="J10" s="169">
        <v>143</v>
      </c>
      <c r="K10" s="236"/>
    </row>
    <row r="11" spans="1:11" x14ac:dyDescent="0.2">
      <c r="A11" s="52" t="s">
        <v>213</v>
      </c>
      <c r="B11" s="75" t="s">
        <v>207</v>
      </c>
      <c r="C11" s="165"/>
      <c r="D11" s="165"/>
      <c r="E11" s="165"/>
      <c r="F11" s="165"/>
      <c r="G11" s="165"/>
      <c r="H11" s="165"/>
      <c r="I11" s="165">
        <v>160</v>
      </c>
      <c r="J11" s="169">
        <v>160</v>
      </c>
      <c r="K11" s="236"/>
    </row>
    <row r="12" spans="1:11" x14ac:dyDescent="0.2">
      <c r="A12" s="52" t="s">
        <v>220</v>
      </c>
      <c r="B12" s="75" t="s">
        <v>208</v>
      </c>
      <c r="C12" s="165"/>
      <c r="D12" s="165"/>
      <c r="E12" s="165"/>
      <c r="F12" s="165"/>
      <c r="G12" s="165"/>
      <c r="H12" s="165"/>
      <c r="I12" s="165"/>
      <c r="J12" s="169"/>
      <c r="K12" s="236"/>
    </row>
    <row r="13" spans="1:11" x14ac:dyDescent="0.2">
      <c r="A13" s="52" t="s">
        <v>221</v>
      </c>
      <c r="B13" s="75" t="s">
        <v>209</v>
      </c>
      <c r="C13" s="165"/>
      <c r="D13" s="165"/>
      <c r="E13" s="165"/>
      <c r="F13" s="165"/>
      <c r="G13" s="165"/>
      <c r="H13" s="165"/>
      <c r="I13" s="165"/>
      <c r="J13" s="169"/>
      <c r="K13" s="236"/>
    </row>
    <row r="14" spans="1:11" x14ac:dyDescent="0.2">
      <c r="A14" s="52" t="s">
        <v>222</v>
      </c>
      <c r="B14" s="75" t="s">
        <v>210</v>
      </c>
      <c r="C14" s="165">
        <v>18</v>
      </c>
      <c r="D14" s="165">
        <v>45</v>
      </c>
      <c r="E14" s="165">
        <v>24</v>
      </c>
      <c r="F14" s="165">
        <v>100</v>
      </c>
      <c r="G14" s="165"/>
      <c r="H14" s="165"/>
      <c r="I14" s="165">
        <v>311</v>
      </c>
      <c r="J14" s="169">
        <f>SUM(C14:I14)</f>
        <v>498</v>
      </c>
      <c r="K14" s="236"/>
    </row>
    <row r="15" spans="1:11" x14ac:dyDescent="0.2">
      <c r="A15" s="52" t="s">
        <v>212</v>
      </c>
      <c r="B15" s="75" t="s">
        <v>211</v>
      </c>
      <c r="C15" s="170"/>
      <c r="D15" s="170"/>
      <c r="E15" s="170"/>
      <c r="F15" s="170"/>
      <c r="G15" s="170"/>
      <c r="H15" s="170"/>
      <c r="I15" s="170"/>
      <c r="J15" s="237"/>
      <c r="K15" s="238"/>
    </row>
    <row r="16" spans="1:11" ht="13.5" thickBot="1" x14ac:dyDescent="0.25">
      <c r="A16" s="230" t="s">
        <v>177</v>
      </c>
      <c r="B16" s="231" t="s">
        <v>84</v>
      </c>
      <c r="C16" s="232">
        <f>SUM(C6:C15)</f>
        <v>18</v>
      </c>
      <c r="D16" s="232">
        <f>SUM(D6:D15)</f>
        <v>89</v>
      </c>
      <c r="E16" s="232">
        <f>SUM(E5:E15)</f>
        <v>1133</v>
      </c>
      <c r="F16" s="232">
        <v>100</v>
      </c>
      <c r="G16" s="232">
        <v>89</v>
      </c>
      <c r="H16" s="232">
        <v>1</v>
      </c>
      <c r="I16" s="232">
        <v>663</v>
      </c>
      <c r="J16" s="232">
        <f>SUM(C16:I16)</f>
        <v>2093</v>
      </c>
      <c r="K16" s="233"/>
    </row>
    <row r="17" spans="1:11" x14ac:dyDescent="0.2">
      <c r="A17" s="39"/>
      <c r="B17" s="40"/>
      <c r="C17" s="41"/>
      <c r="D17" s="41"/>
      <c r="E17" s="41"/>
      <c r="F17" s="41"/>
      <c r="G17" s="41"/>
      <c r="H17" s="41"/>
      <c r="I17" s="41"/>
      <c r="J17" s="41"/>
      <c r="K17" s="41"/>
    </row>
    <row r="18" spans="1:11" ht="30" customHeight="1" x14ac:dyDescent="0.2">
      <c r="A18" s="557"/>
      <c r="B18" s="557"/>
      <c r="C18" s="557"/>
      <c r="D18" s="557"/>
      <c r="E18" s="557"/>
      <c r="F18" s="557"/>
      <c r="G18" s="557"/>
      <c r="H18" s="557"/>
      <c r="I18" s="557"/>
      <c r="J18" s="557"/>
      <c r="K18" s="557"/>
    </row>
    <row r="19" spans="1:11" x14ac:dyDescent="0.2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39"/>
      <c r="B20" s="40"/>
      <c r="C20" s="41"/>
      <c r="D20" s="41"/>
      <c r="E20" s="41"/>
      <c r="F20" s="41"/>
      <c r="G20" s="41"/>
      <c r="H20" s="41"/>
      <c r="I20" s="41"/>
      <c r="J20" s="41"/>
      <c r="K20" s="41"/>
    </row>
    <row r="21" spans="1:11" x14ac:dyDescent="0.2">
      <c r="A21" s="39"/>
      <c r="B21" s="40"/>
      <c r="C21" s="41"/>
      <c r="D21" s="41"/>
      <c r="E21" s="41"/>
      <c r="F21" s="41"/>
      <c r="G21" s="41"/>
      <c r="H21" s="41"/>
      <c r="I21" s="41"/>
      <c r="J21" s="41"/>
      <c r="K21" s="41"/>
    </row>
  </sheetData>
  <sheetProtection password="CC7B" sheet="1" objects="1" scenarios="1"/>
  <mergeCells count="10">
    <mergeCell ref="A18:K18"/>
    <mergeCell ref="C4:I4"/>
    <mergeCell ref="A1:K1"/>
    <mergeCell ref="C2:E2"/>
    <mergeCell ref="F2:H2"/>
    <mergeCell ref="I2:I3"/>
    <mergeCell ref="J2:J3"/>
    <mergeCell ref="K2:K3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95" firstPageNumber="112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opLeftCell="A100" zoomScaleNormal="100" workbookViewId="0">
      <selection activeCell="D172" sqref="D172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8.28515625" style="177" customWidth="1"/>
    <col min="4" max="4" width="6.85546875" style="177" customWidth="1"/>
    <col min="5" max="5" width="8.5703125" style="177" customWidth="1"/>
    <col min="6" max="6" width="7.42578125" style="177" customWidth="1"/>
    <col min="7" max="7" width="8.7109375" style="177" customWidth="1"/>
    <col min="8" max="8" width="7" style="177" customWidth="1"/>
    <col min="9" max="11" width="9.140625" style="177"/>
    <col min="12" max="16384" width="9.140625" style="1"/>
  </cols>
  <sheetData>
    <row r="1" spans="1:11" ht="33.75" customHeight="1" x14ac:dyDescent="0.2">
      <c r="A1" s="562" t="s">
        <v>141</v>
      </c>
      <c r="B1" s="563"/>
      <c r="C1" s="563"/>
      <c r="D1" s="563"/>
      <c r="E1" s="563"/>
      <c r="F1" s="563"/>
      <c r="G1" s="563"/>
      <c r="H1" s="563"/>
      <c r="I1" s="563"/>
      <c r="J1" s="563"/>
      <c r="K1" s="549"/>
    </row>
    <row r="2" spans="1:11" s="5" customFormat="1" ht="38.25" customHeight="1" x14ac:dyDescent="0.2">
      <c r="A2" s="512" t="s">
        <v>242</v>
      </c>
      <c r="B2" s="525"/>
      <c r="C2" s="522" t="s">
        <v>0</v>
      </c>
      <c r="D2" s="522"/>
      <c r="E2" s="522" t="s">
        <v>2</v>
      </c>
      <c r="F2" s="522"/>
      <c r="G2" s="522" t="s">
        <v>1</v>
      </c>
      <c r="H2" s="522"/>
      <c r="I2" s="523" t="s">
        <v>3</v>
      </c>
      <c r="J2" s="524"/>
      <c r="K2" s="18" t="s">
        <v>4</v>
      </c>
    </row>
    <row r="3" spans="1:11" s="5" customFormat="1" ht="13.5" customHeight="1" thickBot="1" x14ac:dyDescent="0.25">
      <c r="A3" s="513"/>
      <c r="B3" s="515"/>
      <c r="C3" s="186" t="s">
        <v>7</v>
      </c>
      <c r="D3" s="186" t="s">
        <v>8</v>
      </c>
      <c r="E3" s="186" t="s">
        <v>7</v>
      </c>
      <c r="F3" s="186" t="s">
        <v>8</v>
      </c>
      <c r="G3" s="186" t="s">
        <v>7</v>
      </c>
      <c r="H3" s="186" t="s">
        <v>8</v>
      </c>
      <c r="I3" s="187" t="s">
        <v>7</v>
      </c>
      <c r="J3" s="187" t="s">
        <v>8</v>
      </c>
      <c r="K3" s="188"/>
    </row>
    <row r="4" spans="1:11" s="6" customFormat="1" ht="15" x14ac:dyDescent="0.25">
      <c r="A4" s="501" t="s">
        <v>244</v>
      </c>
      <c r="B4" s="526"/>
      <c r="C4" s="526"/>
      <c r="D4" s="526"/>
      <c r="E4" s="526"/>
      <c r="F4" s="526"/>
      <c r="G4" s="526"/>
      <c r="H4" s="526"/>
      <c r="I4" s="526"/>
      <c r="J4" s="526"/>
      <c r="K4" s="527"/>
    </row>
    <row r="5" spans="1:11" x14ac:dyDescent="0.2">
      <c r="A5" s="73" t="s">
        <v>200</v>
      </c>
      <c r="B5" s="74" t="s">
        <v>199</v>
      </c>
      <c r="C5" s="516"/>
      <c r="D5" s="517"/>
      <c r="E5" s="517"/>
      <c r="F5" s="517"/>
      <c r="G5" s="517"/>
      <c r="H5" s="517"/>
      <c r="I5" s="517"/>
      <c r="J5" s="517"/>
      <c r="K5" s="518"/>
    </row>
    <row r="6" spans="1:11" ht="12.75" customHeight="1" x14ac:dyDescent="0.2">
      <c r="A6" s="52" t="s">
        <v>214</v>
      </c>
      <c r="B6" s="75" t="s">
        <v>201</v>
      </c>
      <c r="C6" s="165"/>
      <c r="D6" s="165"/>
      <c r="E6" s="165"/>
      <c r="F6" s="165"/>
      <c r="G6" s="165"/>
      <c r="H6" s="165"/>
      <c r="I6" s="167"/>
      <c r="J6" s="168"/>
      <c r="K6" s="166"/>
    </row>
    <row r="7" spans="1:11" ht="12.75" customHeight="1" x14ac:dyDescent="0.2">
      <c r="A7" s="52" t="s">
        <v>215</v>
      </c>
      <c r="B7" s="75" t="s">
        <v>202</v>
      </c>
      <c r="C7" s="165"/>
      <c r="D7" s="165"/>
      <c r="E7" s="165"/>
      <c r="F7" s="165"/>
      <c r="G7" s="165"/>
      <c r="H7" s="165"/>
      <c r="I7" s="167"/>
      <c r="J7" s="168"/>
      <c r="K7" s="166"/>
    </row>
    <row r="8" spans="1:11" x14ac:dyDescent="0.2">
      <c r="A8" s="52" t="s">
        <v>216</v>
      </c>
      <c r="B8" s="75" t="s">
        <v>203</v>
      </c>
      <c r="C8" s="165"/>
      <c r="D8" s="165"/>
      <c r="E8" s="165"/>
      <c r="F8" s="165"/>
      <c r="G8" s="165"/>
      <c r="H8" s="165"/>
      <c r="I8" s="167"/>
      <c r="J8" s="168"/>
      <c r="K8" s="166"/>
    </row>
    <row r="9" spans="1:11" x14ac:dyDescent="0.2">
      <c r="A9" s="81" t="s">
        <v>217</v>
      </c>
      <c r="B9" s="91" t="s">
        <v>204</v>
      </c>
      <c r="C9" s="241">
        <v>44</v>
      </c>
      <c r="D9" s="165">
        <v>44</v>
      </c>
      <c r="E9" s="165"/>
      <c r="F9" s="165"/>
      <c r="G9" s="241">
        <v>23</v>
      </c>
      <c r="H9" s="165"/>
      <c r="I9" s="241">
        <v>36</v>
      </c>
      <c r="J9" s="165">
        <v>21</v>
      </c>
      <c r="K9" s="166">
        <f>SUM(C9:J9)</f>
        <v>168</v>
      </c>
    </row>
    <row r="10" spans="1:11" x14ac:dyDescent="0.2">
      <c r="A10" s="81" t="s">
        <v>218</v>
      </c>
      <c r="B10" s="91" t="s">
        <v>205</v>
      </c>
      <c r="C10" s="241">
        <v>395</v>
      </c>
      <c r="D10" s="165">
        <v>193</v>
      </c>
      <c r="E10" s="165"/>
      <c r="F10" s="165"/>
      <c r="G10" s="241">
        <v>106</v>
      </c>
      <c r="H10" s="165"/>
      <c r="I10" s="167"/>
      <c r="J10" s="168"/>
      <c r="K10" s="166">
        <f>SUM(C10:J10)</f>
        <v>694</v>
      </c>
    </row>
    <row r="11" spans="1:11" ht="12.75" customHeight="1" x14ac:dyDescent="0.2">
      <c r="A11" s="52" t="s">
        <v>219</v>
      </c>
      <c r="B11" s="75" t="s">
        <v>206</v>
      </c>
      <c r="C11" s="165"/>
      <c r="D11" s="165"/>
      <c r="E11" s="165"/>
      <c r="F11" s="165"/>
      <c r="G11" s="165"/>
      <c r="H11" s="165"/>
      <c r="I11" s="167"/>
      <c r="J11" s="168"/>
      <c r="K11" s="166"/>
    </row>
    <row r="12" spans="1:11" x14ac:dyDescent="0.2">
      <c r="A12" s="52" t="s">
        <v>213</v>
      </c>
      <c r="B12" s="75" t="s">
        <v>207</v>
      </c>
      <c r="C12" s="165"/>
      <c r="D12" s="165"/>
      <c r="E12" s="165"/>
      <c r="F12" s="165"/>
      <c r="G12" s="165"/>
      <c r="H12" s="165"/>
      <c r="I12" s="167"/>
      <c r="J12" s="168"/>
      <c r="K12" s="166"/>
    </row>
    <row r="13" spans="1:11" x14ac:dyDescent="0.2">
      <c r="A13" s="52" t="s">
        <v>220</v>
      </c>
      <c r="B13" s="75" t="s">
        <v>208</v>
      </c>
      <c r="C13" s="165"/>
      <c r="D13" s="165"/>
      <c r="E13" s="165"/>
      <c r="F13" s="165"/>
      <c r="G13" s="165"/>
      <c r="H13" s="165"/>
      <c r="I13" s="167"/>
      <c r="J13" s="168"/>
      <c r="K13" s="166"/>
    </row>
    <row r="14" spans="1:11" x14ac:dyDescent="0.2">
      <c r="A14" s="52" t="s">
        <v>221</v>
      </c>
      <c r="B14" s="75" t="s">
        <v>209</v>
      </c>
      <c r="C14" s="165"/>
      <c r="D14" s="165"/>
      <c r="E14" s="165"/>
      <c r="F14" s="165"/>
      <c r="G14" s="165"/>
      <c r="H14" s="165"/>
      <c r="I14" s="167"/>
      <c r="J14" s="168"/>
      <c r="K14" s="166"/>
    </row>
    <row r="15" spans="1:11" s="6" customFormat="1" x14ac:dyDescent="0.2">
      <c r="A15" s="81" t="s">
        <v>222</v>
      </c>
      <c r="B15" s="91" t="s">
        <v>210</v>
      </c>
      <c r="C15" s="241">
        <v>180</v>
      </c>
      <c r="D15" s="165">
        <v>250</v>
      </c>
      <c r="E15" s="165"/>
      <c r="F15" s="165"/>
      <c r="G15" s="165">
        <v>56</v>
      </c>
      <c r="H15" s="165"/>
      <c r="I15" s="167"/>
      <c r="J15" s="168"/>
      <c r="K15" s="166">
        <f>SUM(C15:J15)</f>
        <v>486</v>
      </c>
    </row>
    <row r="16" spans="1:11" s="6" customFormat="1" x14ac:dyDescent="0.2">
      <c r="A16" s="52" t="s">
        <v>212</v>
      </c>
      <c r="B16" s="75" t="s">
        <v>211</v>
      </c>
      <c r="C16" s="165"/>
      <c r="D16" s="165"/>
      <c r="E16" s="165"/>
      <c r="F16" s="165"/>
      <c r="G16" s="165"/>
      <c r="H16" s="165"/>
      <c r="I16" s="167"/>
      <c r="J16" s="168"/>
      <c r="K16" s="166"/>
    </row>
    <row r="17" spans="1:11" s="6" customFormat="1" ht="12.95" customHeight="1" x14ac:dyDescent="0.2">
      <c r="A17" s="76" t="s">
        <v>83</v>
      </c>
      <c r="B17" s="77" t="s">
        <v>84</v>
      </c>
      <c r="C17" s="242">
        <f>SUM(C6:C16)</f>
        <v>619</v>
      </c>
      <c r="D17" s="242">
        <f>SUM(D6:D16)</f>
        <v>487</v>
      </c>
      <c r="E17" s="242"/>
      <c r="F17" s="242"/>
      <c r="G17" s="242">
        <f>SUM(G6:G16)</f>
        <v>185</v>
      </c>
      <c r="H17" s="242"/>
      <c r="I17" s="242">
        <f>SUM(I6:I16)</f>
        <v>36</v>
      </c>
      <c r="J17" s="242">
        <f>SUM(J6:J16)</f>
        <v>21</v>
      </c>
      <c r="K17" s="243">
        <f>SUM(K6:K16)</f>
        <v>1348</v>
      </c>
    </row>
    <row r="18" spans="1:11" s="6" customFormat="1" x14ac:dyDescent="0.2">
      <c r="A18" s="81" t="s">
        <v>275</v>
      </c>
      <c r="B18" s="82" t="s">
        <v>84</v>
      </c>
      <c r="C18" s="167">
        <v>415</v>
      </c>
      <c r="D18" s="167">
        <v>372</v>
      </c>
      <c r="E18" s="167"/>
      <c r="F18" s="167"/>
      <c r="G18" s="167">
        <v>131</v>
      </c>
      <c r="H18" s="167"/>
      <c r="I18" s="167">
        <v>13</v>
      </c>
      <c r="J18" s="167">
        <v>7</v>
      </c>
      <c r="K18" s="228">
        <f>SUM(C18:J18)</f>
        <v>938</v>
      </c>
    </row>
    <row r="19" spans="1:11" s="6" customFormat="1" x14ac:dyDescent="0.2">
      <c r="A19" s="81" t="s">
        <v>276</v>
      </c>
      <c r="B19" s="82" t="s">
        <v>84</v>
      </c>
      <c r="C19" s="167">
        <v>5</v>
      </c>
      <c r="D19" s="167">
        <v>6</v>
      </c>
      <c r="E19" s="167"/>
      <c r="F19" s="167"/>
      <c r="G19" s="167">
        <v>5</v>
      </c>
      <c r="H19" s="167"/>
      <c r="I19" s="167">
        <v>0</v>
      </c>
      <c r="J19" s="167">
        <v>15</v>
      </c>
      <c r="K19" s="228">
        <f>SUM(C19:J19)</f>
        <v>31</v>
      </c>
    </row>
    <row r="20" spans="1:11" s="2" customFormat="1" ht="15" x14ac:dyDescent="0.25">
      <c r="A20" s="495" t="s">
        <v>245</v>
      </c>
      <c r="B20" s="519"/>
      <c r="C20" s="519"/>
      <c r="D20" s="519"/>
      <c r="E20" s="519"/>
      <c r="F20" s="519"/>
      <c r="G20" s="519"/>
      <c r="H20" s="519"/>
      <c r="I20" s="519"/>
      <c r="J20" s="519"/>
      <c r="K20" s="520"/>
    </row>
    <row r="21" spans="1:11" x14ac:dyDescent="0.2">
      <c r="A21" s="73" t="s">
        <v>200</v>
      </c>
      <c r="B21" s="74" t="s">
        <v>199</v>
      </c>
      <c r="C21" s="516"/>
      <c r="D21" s="517"/>
      <c r="E21" s="517"/>
      <c r="F21" s="517"/>
      <c r="G21" s="517"/>
      <c r="H21" s="517"/>
      <c r="I21" s="517"/>
      <c r="J21" s="517"/>
      <c r="K21" s="518"/>
    </row>
    <row r="22" spans="1:11" x14ac:dyDescent="0.2">
      <c r="A22" s="52" t="s">
        <v>214</v>
      </c>
      <c r="B22" s="75" t="s">
        <v>201</v>
      </c>
      <c r="C22" s="165"/>
      <c r="D22" s="165"/>
      <c r="E22" s="165"/>
      <c r="F22" s="165"/>
      <c r="G22" s="165"/>
      <c r="H22" s="165"/>
      <c r="I22" s="167"/>
      <c r="J22" s="168"/>
      <c r="K22" s="166"/>
    </row>
    <row r="23" spans="1:11" x14ac:dyDescent="0.2">
      <c r="A23" s="52" t="s">
        <v>215</v>
      </c>
      <c r="B23" s="75" t="s">
        <v>202</v>
      </c>
      <c r="C23" s="165"/>
      <c r="D23" s="165"/>
      <c r="E23" s="165"/>
      <c r="F23" s="165"/>
      <c r="G23" s="165"/>
      <c r="H23" s="165"/>
      <c r="I23" s="167"/>
      <c r="J23" s="168"/>
      <c r="K23" s="166"/>
    </row>
    <row r="24" spans="1:11" x14ac:dyDescent="0.2">
      <c r="A24" s="52" t="s">
        <v>216</v>
      </c>
      <c r="B24" s="75" t="s">
        <v>203</v>
      </c>
      <c r="C24" s="165"/>
      <c r="D24" s="165"/>
      <c r="E24" s="165"/>
      <c r="F24" s="165"/>
      <c r="G24" s="165"/>
      <c r="H24" s="165"/>
      <c r="I24" s="167"/>
      <c r="J24" s="168"/>
      <c r="K24" s="166"/>
    </row>
    <row r="25" spans="1:11" x14ac:dyDescent="0.2">
      <c r="A25" s="52" t="s">
        <v>217</v>
      </c>
      <c r="B25" s="75" t="s">
        <v>204</v>
      </c>
      <c r="C25" s="165"/>
      <c r="D25" s="165"/>
      <c r="E25" s="165"/>
      <c r="F25" s="165"/>
      <c r="G25" s="165"/>
      <c r="H25" s="165"/>
      <c r="I25" s="167"/>
      <c r="J25" s="168"/>
      <c r="K25" s="166"/>
    </row>
    <row r="26" spans="1:11" x14ac:dyDescent="0.2">
      <c r="A26" s="52" t="s">
        <v>218</v>
      </c>
      <c r="B26" s="75" t="s">
        <v>205</v>
      </c>
      <c r="C26" s="165"/>
      <c r="D26" s="165"/>
      <c r="E26" s="165"/>
      <c r="F26" s="165"/>
      <c r="G26" s="165"/>
      <c r="H26" s="165"/>
      <c r="I26" s="167"/>
      <c r="J26" s="168"/>
      <c r="K26" s="166"/>
    </row>
    <row r="27" spans="1:11" x14ac:dyDescent="0.2">
      <c r="A27" s="52" t="s">
        <v>219</v>
      </c>
      <c r="B27" s="75" t="s">
        <v>206</v>
      </c>
      <c r="C27" s="165"/>
      <c r="D27" s="165"/>
      <c r="E27" s="165"/>
      <c r="F27" s="165"/>
      <c r="G27" s="165"/>
      <c r="H27" s="165"/>
      <c r="I27" s="167"/>
      <c r="J27" s="168"/>
      <c r="K27" s="166"/>
    </row>
    <row r="28" spans="1:11" x14ac:dyDescent="0.2">
      <c r="A28" s="52" t="s">
        <v>213</v>
      </c>
      <c r="B28" s="75" t="s">
        <v>207</v>
      </c>
      <c r="C28" s="165"/>
      <c r="D28" s="165"/>
      <c r="E28" s="165"/>
      <c r="F28" s="165"/>
      <c r="G28" s="165"/>
      <c r="H28" s="165"/>
      <c r="I28" s="167"/>
      <c r="J28" s="168"/>
      <c r="K28" s="166"/>
    </row>
    <row r="29" spans="1:11" x14ac:dyDescent="0.2">
      <c r="A29" s="81" t="s">
        <v>220</v>
      </c>
      <c r="B29" s="91" t="s">
        <v>208</v>
      </c>
      <c r="C29" s="165">
        <v>257</v>
      </c>
      <c r="D29" s="165">
        <v>144</v>
      </c>
      <c r="E29" s="165"/>
      <c r="F29" s="165"/>
      <c r="G29" s="241">
        <v>18</v>
      </c>
      <c r="H29" s="165">
        <v>49</v>
      </c>
      <c r="I29" s="241">
        <v>15</v>
      </c>
      <c r="J29" s="165">
        <v>24</v>
      </c>
      <c r="K29" s="166">
        <f>SUM(C29:J29)</f>
        <v>507</v>
      </c>
    </row>
    <row r="30" spans="1:11" x14ac:dyDescent="0.2">
      <c r="A30" s="52" t="s">
        <v>221</v>
      </c>
      <c r="B30" s="75" t="s">
        <v>209</v>
      </c>
      <c r="C30" s="165"/>
      <c r="D30" s="165"/>
      <c r="E30" s="165"/>
      <c r="F30" s="165"/>
      <c r="G30" s="165"/>
      <c r="H30" s="165"/>
      <c r="I30" s="167"/>
      <c r="J30" s="168"/>
      <c r="K30" s="166"/>
    </row>
    <row r="31" spans="1:11" x14ac:dyDescent="0.2">
      <c r="A31" s="52" t="s">
        <v>222</v>
      </c>
      <c r="B31" s="75" t="s">
        <v>210</v>
      </c>
      <c r="C31" s="165"/>
      <c r="D31" s="165"/>
      <c r="E31" s="165"/>
      <c r="F31" s="165"/>
      <c r="G31" s="165"/>
      <c r="H31" s="165"/>
      <c r="I31" s="167"/>
      <c r="J31" s="168"/>
      <c r="K31" s="166"/>
    </row>
    <row r="32" spans="1:11" x14ac:dyDescent="0.2">
      <c r="A32" s="52" t="s">
        <v>212</v>
      </c>
      <c r="B32" s="75" t="s">
        <v>211</v>
      </c>
      <c r="C32" s="165"/>
      <c r="D32" s="165"/>
      <c r="E32" s="165"/>
      <c r="F32" s="165"/>
      <c r="G32" s="165"/>
      <c r="H32" s="165"/>
      <c r="I32" s="167"/>
      <c r="J32" s="168"/>
      <c r="K32" s="166"/>
    </row>
    <row r="33" spans="1:11" x14ac:dyDescent="0.2">
      <c r="A33" s="76" t="s">
        <v>83</v>
      </c>
      <c r="B33" s="77" t="s">
        <v>84</v>
      </c>
      <c r="C33" s="242">
        <f>SUM(C29:C32)</f>
        <v>257</v>
      </c>
      <c r="D33" s="242">
        <f>SUM(D29:D32)</f>
        <v>144</v>
      </c>
      <c r="E33" s="242"/>
      <c r="F33" s="242"/>
      <c r="G33" s="242">
        <f>SUM(G29:G32)</f>
        <v>18</v>
      </c>
      <c r="H33" s="242">
        <f>SUM(H29:H32)</f>
        <v>49</v>
      </c>
      <c r="I33" s="242">
        <f>SUM(I29:I32)</f>
        <v>15</v>
      </c>
      <c r="J33" s="242">
        <f>SUM(J29:J32)</f>
        <v>24</v>
      </c>
      <c r="K33" s="243">
        <f>SUM(C33:J33)</f>
        <v>507</v>
      </c>
    </row>
    <row r="34" spans="1:11" x14ac:dyDescent="0.2">
      <c r="A34" s="81" t="s">
        <v>277</v>
      </c>
      <c r="B34" s="82" t="s">
        <v>84</v>
      </c>
      <c r="C34" s="167">
        <v>48</v>
      </c>
      <c r="D34" s="167">
        <v>17</v>
      </c>
      <c r="E34" s="167"/>
      <c r="F34" s="167"/>
      <c r="G34" s="244">
        <v>4</v>
      </c>
      <c r="H34" s="167">
        <v>3</v>
      </c>
      <c r="I34" s="244">
        <v>5</v>
      </c>
      <c r="J34" s="167">
        <v>4</v>
      </c>
      <c r="K34" s="245">
        <f>SUM(C34:J34)</f>
        <v>81</v>
      </c>
    </row>
    <row r="35" spans="1:11" x14ac:dyDescent="0.2">
      <c r="A35" s="81" t="s">
        <v>278</v>
      </c>
      <c r="B35" s="82" t="s">
        <v>84</v>
      </c>
      <c r="C35" s="167">
        <v>1</v>
      </c>
      <c r="D35" s="167">
        <v>1</v>
      </c>
      <c r="E35" s="167"/>
      <c r="F35" s="167"/>
      <c r="G35" s="244">
        <v>0</v>
      </c>
      <c r="H35" s="167">
        <v>1</v>
      </c>
      <c r="I35" s="244">
        <v>1</v>
      </c>
      <c r="J35" s="167">
        <v>2</v>
      </c>
      <c r="K35" s="245">
        <f>SUM(C35:J35)</f>
        <v>6</v>
      </c>
    </row>
    <row r="36" spans="1:11" ht="15" x14ac:dyDescent="0.25">
      <c r="A36" s="495" t="s">
        <v>246</v>
      </c>
      <c r="B36" s="519"/>
      <c r="C36" s="519"/>
      <c r="D36" s="519"/>
      <c r="E36" s="519"/>
      <c r="F36" s="519"/>
      <c r="G36" s="519"/>
      <c r="H36" s="519"/>
      <c r="I36" s="519"/>
      <c r="J36" s="519"/>
      <c r="K36" s="520"/>
    </row>
    <row r="37" spans="1:11" x14ac:dyDescent="0.2">
      <c r="A37" s="73" t="s">
        <v>200</v>
      </c>
      <c r="B37" s="74" t="s">
        <v>199</v>
      </c>
      <c r="C37" s="516"/>
      <c r="D37" s="517"/>
      <c r="E37" s="517"/>
      <c r="F37" s="517"/>
      <c r="G37" s="517"/>
      <c r="H37" s="517"/>
      <c r="I37" s="517"/>
      <c r="J37" s="517"/>
      <c r="K37" s="518"/>
    </row>
    <row r="38" spans="1:11" x14ac:dyDescent="0.2">
      <c r="A38" s="52" t="s">
        <v>214</v>
      </c>
      <c r="B38" s="75" t="s">
        <v>201</v>
      </c>
      <c r="C38" s="165"/>
      <c r="D38" s="165"/>
      <c r="E38" s="165"/>
      <c r="F38" s="165"/>
      <c r="G38" s="165"/>
      <c r="H38" s="165"/>
      <c r="I38" s="167"/>
      <c r="J38" s="168"/>
      <c r="K38" s="166"/>
    </row>
    <row r="39" spans="1:11" x14ac:dyDescent="0.2">
      <c r="A39" s="52" t="s">
        <v>215</v>
      </c>
      <c r="B39" s="75" t="s">
        <v>202</v>
      </c>
      <c r="C39" s="165"/>
      <c r="D39" s="165"/>
      <c r="E39" s="165"/>
      <c r="F39" s="165"/>
      <c r="G39" s="165"/>
      <c r="H39" s="165"/>
      <c r="I39" s="167"/>
      <c r="J39" s="168"/>
      <c r="K39" s="166"/>
    </row>
    <row r="40" spans="1:11" x14ac:dyDescent="0.2">
      <c r="A40" s="81" t="s">
        <v>216</v>
      </c>
      <c r="B40" s="75" t="s">
        <v>203</v>
      </c>
      <c r="C40" s="165">
        <v>248</v>
      </c>
      <c r="D40" s="165"/>
      <c r="E40" s="165"/>
      <c r="F40" s="165"/>
      <c r="G40" s="165">
        <v>119</v>
      </c>
      <c r="H40" s="165"/>
      <c r="I40" s="167">
        <v>20</v>
      </c>
      <c r="J40" s="168">
        <v>21</v>
      </c>
      <c r="K40" s="166">
        <f>SUM(C40:J40)</f>
        <v>408</v>
      </c>
    </row>
    <row r="41" spans="1:11" x14ac:dyDescent="0.2">
      <c r="A41" s="52" t="s">
        <v>217</v>
      </c>
      <c r="B41" s="75" t="s">
        <v>204</v>
      </c>
      <c r="C41" s="165"/>
      <c r="D41" s="165"/>
      <c r="E41" s="165"/>
      <c r="F41" s="165"/>
      <c r="G41" s="165"/>
      <c r="H41" s="165"/>
      <c r="I41" s="167"/>
      <c r="J41" s="168"/>
      <c r="K41" s="166"/>
    </row>
    <row r="42" spans="1:11" x14ac:dyDescent="0.2">
      <c r="A42" s="52" t="s">
        <v>218</v>
      </c>
      <c r="B42" s="75" t="s">
        <v>205</v>
      </c>
      <c r="C42" s="165"/>
      <c r="D42" s="165"/>
      <c r="E42" s="165"/>
      <c r="F42" s="165"/>
      <c r="G42" s="165"/>
      <c r="H42" s="165"/>
      <c r="I42" s="167"/>
      <c r="J42" s="168"/>
      <c r="K42" s="166"/>
    </row>
    <row r="43" spans="1:11" x14ac:dyDescent="0.2">
      <c r="A43" s="52" t="s">
        <v>219</v>
      </c>
      <c r="B43" s="75" t="s">
        <v>206</v>
      </c>
      <c r="C43" s="165"/>
      <c r="D43" s="165"/>
      <c r="E43" s="165"/>
      <c r="F43" s="165"/>
      <c r="G43" s="165"/>
      <c r="H43" s="165"/>
      <c r="I43" s="167"/>
      <c r="J43" s="168"/>
      <c r="K43" s="166"/>
    </row>
    <row r="44" spans="1:11" x14ac:dyDescent="0.2">
      <c r="A44" s="52" t="s">
        <v>213</v>
      </c>
      <c r="B44" s="75" t="s">
        <v>207</v>
      </c>
      <c r="C44" s="165"/>
      <c r="D44" s="165"/>
      <c r="E44" s="165"/>
      <c r="F44" s="165"/>
      <c r="G44" s="165"/>
      <c r="H44" s="165"/>
      <c r="I44" s="167"/>
      <c r="J44" s="168"/>
      <c r="K44" s="166"/>
    </row>
    <row r="45" spans="1:11" x14ac:dyDescent="0.2">
      <c r="A45" s="81" t="s">
        <v>220</v>
      </c>
      <c r="B45" s="91" t="s">
        <v>208</v>
      </c>
      <c r="C45" s="165"/>
      <c r="D45" s="165"/>
      <c r="E45" s="165"/>
      <c r="F45" s="165"/>
      <c r="G45" s="165"/>
      <c r="H45" s="165"/>
      <c r="I45" s="167"/>
      <c r="J45" s="168"/>
      <c r="K45" s="166"/>
    </row>
    <row r="46" spans="1:11" x14ac:dyDescent="0.2">
      <c r="A46" s="52" t="s">
        <v>221</v>
      </c>
      <c r="B46" s="75" t="s">
        <v>209</v>
      </c>
      <c r="C46" s="165"/>
      <c r="D46" s="165"/>
      <c r="E46" s="165"/>
      <c r="F46" s="165"/>
      <c r="G46" s="165"/>
      <c r="H46" s="165"/>
      <c r="I46" s="167"/>
      <c r="J46" s="168"/>
      <c r="K46" s="166"/>
    </row>
    <row r="47" spans="1:11" x14ac:dyDescent="0.2">
      <c r="A47" s="52" t="s">
        <v>222</v>
      </c>
      <c r="B47" s="75" t="s">
        <v>210</v>
      </c>
      <c r="C47" s="165"/>
      <c r="D47" s="165"/>
      <c r="E47" s="165"/>
      <c r="F47" s="165"/>
      <c r="G47" s="165"/>
      <c r="H47" s="165"/>
      <c r="I47" s="167"/>
      <c r="J47" s="168"/>
      <c r="K47" s="166"/>
    </row>
    <row r="48" spans="1:11" x14ac:dyDescent="0.2">
      <c r="A48" s="52" t="s">
        <v>212</v>
      </c>
      <c r="B48" s="75" t="s">
        <v>211</v>
      </c>
      <c r="C48" s="165"/>
      <c r="D48" s="165"/>
      <c r="E48" s="165"/>
      <c r="F48" s="165"/>
      <c r="G48" s="165"/>
      <c r="H48" s="165"/>
      <c r="I48" s="167"/>
      <c r="J48" s="168"/>
      <c r="K48" s="166"/>
    </row>
    <row r="49" spans="1:11" x14ac:dyDescent="0.2">
      <c r="A49" s="76" t="s">
        <v>83</v>
      </c>
      <c r="B49" s="77" t="s">
        <v>84</v>
      </c>
      <c r="C49" s="242">
        <f>SUM(C40:C48)</f>
        <v>248</v>
      </c>
      <c r="D49" s="242"/>
      <c r="E49" s="242"/>
      <c r="F49" s="242"/>
      <c r="G49" s="242">
        <f>SUM(G40:G48)</f>
        <v>119</v>
      </c>
      <c r="H49" s="242"/>
      <c r="I49" s="242">
        <f>SUM(I40:I48)</f>
        <v>20</v>
      </c>
      <c r="J49" s="242">
        <f>SUM(J40:J48)</f>
        <v>21</v>
      </c>
      <c r="K49" s="243">
        <f>SUM(C49:J49)</f>
        <v>408</v>
      </c>
    </row>
    <row r="50" spans="1:11" x14ac:dyDescent="0.2">
      <c r="A50" s="81" t="s">
        <v>279</v>
      </c>
      <c r="B50" s="82" t="s">
        <v>84</v>
      </c>
      <c r="C50" s="167">
        <v>174</v>
      </c>
      <c r="D50" s="167"/>
      <c r="E50" s="167"/>
      <c r="F50" s="167"/>
      <c r="G50" s="167">
        <v>96</v>
      </c>
      <c r="H50" s="167"/>
      <c r="I50" s="167">
        <v>10</v>
      </c>
      <c r="J50" s="167">
        <v>10</v>
      </c>
      <c r="K50" s="245">
        <f>SUM(C50:J50)</f>
        <v>290</v>
      </c>
    </row>
    <row r="51" spans="1:11" x14ac:dyDescent="0.2">
      <c r="A51" s="81" t="s">
        <v>280</v>
      </c>
      <c r="B51" s="82" t="s">
        <v>84</v>
      </c>
      <c r="C51" s="167">
        <v>43</v>
      </c>
      <c r="D51" s="167"/>
      <c r="E51" s="167"/>
      <c r="F51" s="167"/>
      <c r="G51" s="167">
        <v>21</v>
      </c>
      <c r="H51" s="167"/>
      <c r="I51" s="167">
        <v>6</v>
      </c>
      <c r="J51" s="167">
        <v>2</v>
      </c>
      <c r="K51" s="245">
        <f>SUM(C51:J51)</f>
        <v>72</v>
      </c>
    </row>
    <row r="52" spans="1:11" ht="15" x14ac:dyDescent="0.25">
      <c r="A52" s="495" t="s">
        <v>247</v>
      </c>
      <c r="B52" s="519"/>
      <c r="C52" s="519"/>
      <c r="D52" s="519"/>
      <c r="E52" s="519"/>
      <c r="F52" s="519"/>
      <c r="G52" s="519"/>
      <c r="H52" s="519"/>
      <c r="I52" s="519"/>
      <c r="J52" s="519"/>
      <c r="K52" s="520"/>
    </row>
    <row r="53" spans="1:11" x14ac:dyDescent="0.2">
      <c r="A53" s="73" t="s">
        <v>200</v>
      </c>
      <c r="B53" s="74" t="s">
        <v>199</v>
      </c>
      <c r="C53" s="516"/>
      <c r="D53" s="517"/>
      <c r="E53" s="517"/>
      <c r="F53" s="517"/>
      <c r="G53" s="517"/>
      <c r="H53" s="517"/>
      <c r="I53" s="517"/>
      <c r="J53" s="517"/>
      <c r="K53" s="518"/>
    </row>
    <row r="54" spans="1:11" x14ac:dyDescent="0.2">
      <c r="A54" s="52" t="s">
        <v>214</v>
      </c>
      <c r="B54" s="75" t="s">
        <v>201</v>
      </c>
      <c r="C54" s="165"/>
      <c r="D54" s="165"/>
      <c r="E54" s="165"/>
      <c r="F54" s="165"/>
      <c r="G54" s="165"/>
      <c r="H54" s="165"/>
      <c r="I54" s="167"/>
      <c r="J54" s="168"/>
      <c r="K54" s="166"/>
    </row>
    <row r="55" spans="1:11" x14ac:dyDescent="0.2">
      <c r="A55" s="52" t="s">
        <v>215</v>
      </c>
      <c r="B55" s="75" t="s">
        <v>202</v>
      </c>
      <c r="C55" s="165"/>
      <c r="D55" s="165"/>
      <c r="E55" s="165"/>
      <c r="F55" s="165"/>
      <c r="G55" s="165"/>
      <c r="H55" s="165"/>
      <c r="I55" s="167"/>
      <c r="J55" s="168"/>
      <c r="K55" s="166"/>
    </row>
    <row r="56" spans="1:11" x14ac:dyDescent="0.2">
      <c r="A56" s="52" t="s">
        <v>216</v>
      </c>
      <c r="B56" s="75" t="s">
        <v>203</v>
      </c>
      <c r="C56" s="165"/>
      <c r="D56" s="165"/>
      <c r="E56" s="165"/>
      <c r="F56" s="165"/>
      <c r="G56" s="165"/>
      <c r="H56" s="165"/>
      <c r="I56" s="167"/>
      <c r="J56" s="168"/>
      <c r="K56" s="166"/>
    </row>
    <row r="57" spans="1:11" x14ac:dyDescent="0.2">
      <c r="A57" s="52" t="s">
        <v>217</v>
      </c>
      <c r="B57" s="75" t="s">
        <v>204</v>
      </c>
      <c r="C57" s="165"/>
      <c r="D57" s="165"/>
      <c r="E57" s="165"/>
      <c r="F57" s="165"/>
      <c r="G57" s="165"/>
      <c r="H57" s="165"/>
      <c r="I57" s="167"/>
      <c r="J57" s="168"/>
      <c r="K57" s="166"/>
    </row>
    <row r="58" spans="1:11" x14ac:dyDescent="0.2">
      <c r="A58" s="81" t="s">
        <v>218</v>
      </c>
      <c r="B58" s="75" t="s">
        <v>205</v>
      </c>
      <c r="C58" s="165"/>
      <c r="D58" s="165"/>
      <c r="E58" s="165"/>
      <c r="F58" s="165"/>
      <c r="G58" s="241">
        <v>27</v>
      </c>
      <c r="H58" s="165">
        <v>38</v>
      </c>
      <c r="I58" s="167"/>
      <c r="J58" s="168"/>
      <c r="K58" s="166">
        <f>SUM(C58:J58)</f>
        <v>65</v>
      </c>
    </row>
    <row r="59" spans="1:11" x14ac:dyDescent="0.2">
      <c r="A59" s="52" t="s">
        <v>219</v>
      </c>
      <c r="B59" s="75" t="s">
        <v>206</v>
      </c>
      <c r="C59" s="165"/>
      <c r="D59" s="165"/>
      <c r="E59" s="165"/>
      <c r="F59" s="165"/>
      <c r="G59" s="165"/>
      <c r="H59" s="165"/>
      <c r="I59" s="167"/>
      <c r="J59" s="168"/>
      <c r="K59" s="166"/>
    </row>
    <row r="60" spans="1:11" x14ac:dyDescent="0.2">
      <c r="A60" s="52" t="s">
        <v>213</v>
      </c>
      <c r="B60" s="75" t="s">
        <v>207</v>
      </c>
      <c r="C60" s="165"/>
      <c r="D60" s="165"/>
      <c r="E60" s="165"/>
      <c r="F60" s="165"/>
      <c r="G60" s="165"/>
      <c r="H60" s="165"/>
      <c r="I60" s="167"/>
      <c r="J60" s="168"/>
      <c r="K60" s="166"/>
    </row>
    <row r="61" spans="1:11" x14ac:dyDescent="0.2">
      <c r="A61" s="81" t="s">
        <v>220</v>
      </c>
      <c r="B61" s="91" t="s">
        <v>208</v>
      </c>
      <c r="C61" s="165"/>
      <c r="D61" s="165"/>
      <c r="E61" s="165"/>
      <c r="F61" s="165"/>
      <c r="G61" s="165"/>
      <c r="H61" s="165"/>
      <c r="I61" s="167"/>
      <c r="J61" s="168"/>
      <c r="K61" s="166"/>
    </row>
    <row r="62" spans="1:11" x14ac:dyDescent="0.2">
      <c r="A62" s="52" t="s">
        <v>221</v>
      </c>
      <c r="B62" s="75" t="s">
        <v>209</v>
      </c>
      <c r="C62" s="165"/>
      <c r="D62" s="165"/>
      <c r="E62" s="165"/>
      <c r="F62" s="165"/>
      <c r="G62" s="165"/>
      <c r="H62" s="165"/>
      <c r="I62" s="167"/>
      <c r="J62" s="168"/>
      <c r="K62" s="166"/>
    </row>
    <row r="63" spans="1:11" x14ac:dyDescent="0.2">
      <c r="A63" s="81" t="s">
        <v>222</v>
      </c>
      <c r="B63" s="75" t="s">
        <v>210</v>
      </c>
      <c r="C63" s="241">
        <v>482</v>
      </c>
      <c r="D63" s="165">
        <v>206</v>
      </c>
      <c r="E63" s="165"/>
      <c r="F63" s="165"/>
      <c r="G63" s="165"/>
      <c r="H63" s="165"/>
      <c r="I63" s="167"/>
      <c r="J63" s="168"/>
      <c r="K63" s="166">
        <f>SUM(C63:J63)</f>
        <v>688</v>
      </c>
    </row>
    <row r="64" spans="1:11" x14ac:dyDescent="0.2">
      <c r="A64" s="52" t="s">
        <v>212</v>
      </c>
      <c r="B64" s="75" t="s">
        <v>211</v>
      </c>
      <c r="C64" s="165"/>
      <c r="D64" s="165"/>
      <c r="E64" s="165"/>
      <c r="F64" s="165"/>
      <c r="G64" s="165"/>
      <c r="H64" s="165"/>
      <c r="I64" s="167"/>
      <c r="J64" s="168"/>
      <c r="K64" s="166"/>
    </row>
    <row r="65" spans="1:11" x14ac:dyDescent="0.2">
      <c r="A65" s="76" t="s">
        <v>83</v>
      </c>
      <c r="B65" s="77" t="s">
        <v>84</v>
      </c>
      <c r="C65" s="242">
        <f>SUM(C63:C64)</f>
        <v>482</v>
      </c>
      <c r="D65" s="242">
        <f>SUM(D63:D64)</f>
        <v>206</v>
      </c>
      <c r="E65" s="242"/>
      <c r="F65" s="242"/>
      <c r="G65" s="242">
        <f>SUM(G58:G64)</f>
        <v>27</v>
      </c>
      <c r="H65" s="242">
        <f>SUM(H58:H64)</f>
        <v>38</v>
      </c>
      <c r="I65" s="242"/>
      <c r="J65" s="242"/>
      <c r="K65" s="243">
        <f>SUM(K58:K64)</f>
        <v>753</v>
      </c>
    </row>
    <row r="66" spans="1:11" x14ac:dyDescent="0.2">
      <c r="A66" s="81" t="s">
        <v>281</v>
      </c>
      <c r="B66" s="82" t="s">
        <v>84</v>
      </c>
      <c r="C66" s="244">
        <v>414</v>
      </c>
      <c r="D66" s="167">
        <v>173</v>
      </c>
      <c r="E66" s="167"/>
      <c r="F66" s="167"/>
      <c r="G66" s="244">
        <v>23</v>
      </c>
      <c r="H66" s="167">
        <v>35</v>
      </c>
      <c r="I66" s="167"/>
      <c r="J66" s="167"/>
      <c r="K66" s="245">
        <f>SUM(C66:J66)</f>
        <v>645</v>
      </c>
    </row>
    <row r="67" spans="1:11" x14ac:dyDescent="0.2">
      <c r="A67" s="81" t="s">
        <v>282</v>
      </c>
      <c r="B67" s="82" t="s">
        <v>84</v>
      </c>
      <c r="C67" s="246">
        <v>22</v>
      </c>
      <c r="D67" s="171">
        <v>11</v>
      </c>
      <c r="E67" s="167"/>
      <c r="F67" s="167"/>
      <c r="G67" s="246">
        <v>0</v>
      </c>
      <c r="H67" s="171">
        <v>1</v>
      </c>
      <c r="I67" s="167"/>
      <c r="J67" s="167"/>
      <c r="K67" s="245">
        <f>SUM(C67:J67)</f>
        <v>34</v>
      </c>
    </row>
    <row r="68" spans="1:11" ht="15" x14ac:dyDescent="0.25">
      <c r="A68" s="495" t="s">
        <v>248</v>
      </c>
      <c r="B68" s="519"/>
      <c r="C68" s="519"/>
      <c r="D68" s="519"/>
      <c r="E68" s="519"/>
      <c r="F68" s="519"/>
      <c r="G68" s="519"/>
      <c r="H68" s="519"/>
      <c r="I68" s="519"/>
      <c r="J68" s="519"/>
      <c r="K68" s="520"/>
    </row>
    <row r="69" spans="1:11" x14ac:dyDescent="0.2">
      <c r="A69" s="73" t="s">
        <v>200</v>
      </c>
      <c r="B69" s="74" t="s">
        <v>199</v>
      </c>
      <c r="C69" s="516"/>
      <c r="D69" s="517"/>
      <c r="E69" s="517"/>
      <c r="F69" s="517"/>
      <c r="G69" s="517"/>
      <c r="H69" s="517"/>
      <c r="I69" s="517"/>
      <c r="J69" s="517"/>
      <c r="K69" s="518"/>
    </row>
    <row r="70" spans="1:11" x14ac:dyDescent="0.2">
      <c r="A70" s="52" t="s">
        <v>214</v>
      </c>
      <c r="B70" s="75" t="s">
        <v>201</v>
      </c>
      <c r="C70" s="165"/>
      <c r="D70" s="165"/>
      <c r="E70" s="165"/>
      <c r="F70" s="165"/>
      <c r="G70" s="165"/>
      <c r="H70" s="165"/>
      <c r="I70" s="167"/>
      <c r="J70" s="168"/>
      <c r="K70" s="166"/>
    </row>
    <row r="71" spans="1:11" x14ac:dyDescent="0.2">
      <c r="A71" s="52" t="s">
        <v>215</v>
      </c>
      <c r="B71" s="75" t="s">
        <v>202</v>
      </c>
      <c r="C71" s="165"/>
      <c r="D71" s="165"/>
      <c r="E71" s="165"/>
      <c r="F71" s="165"/>
      <c r="G71" s="165"/>
      <c r="H71" s="165"/>
      <c r="I71" s="167"/>
      <c r="J71" s="168"/>
      <c r="K71" s="166"/>
    </row>
    <row r="72" spans="1:11" x14ac:dyDescent="0.2">
      <c r="A72" s="52" t="s">
        <v>216</v>
      </c>
      <c r="B72" s="75" t="s">
        <v>203</v>
      </c>
      <c r="C72" s="165"/>
      <c r="D72" s="165"/>
      <c r="E72" s="165"/>
      <c r="F72" s="165"/>
      <c r="G72" s="165"/>
      <c r="H72" s="165"/>
      <c r="I72" s="167"/>
      <c r="J72" s="168"/>
      <c r="K72" s="166"/>
    </row>
    <row r="73" spans="1:11" x14ac:dyDescent="0.2">
      <c r="A73" s="52" t="s">
        <v>217</v>
      </c>
      <c r="B73" s="75" t="s">
        <v>204</v>
      </c>
      <c r="C73" s="165"/>
      <c r="D73" s="165"/>
      <c r="E73" s="165"/>
      <c r="F73" s="165"/>
      <c r="G73" s="165"/>
      <c r="H73" s="165"/>
      <c r="I73" s="167"/>
      <c r="J73" s="168"/>
      <c r="K73" s="166"/>
    </row>
    <row r="74" spans="1:11" x14ac:dyDescent="0.2">
      <c r="A74" s="52" t="s">
        <v>218</v>
      </c>
      <c r="B74" s="75" t="s">
        <v>205</v>
      </c>
      <c r="C74" s="165"/>
      <c r="D74" s="165"/>
      <c r="E74" s="165"/>
      <c r="F74" s="165"/>
      <c r="G74" s="165"/>
      <c r="H74" s="165"/>
      <c r="I74" s="167"/>
      <c r="J74" s="168"/>
      <c r="K74" s="166"/>
    </row>
    <row r="75" spans="1:11" x14ac:dyDescent="0.2">
      <c r="A75" s="81" t="s">
        <v>219</v>
      </c>
      <c r="B75" s="75" t="s">
        <v>206</v>
      </c>
      <c r="C75" s="241">
        <v>147</v>
      </c>
      <c r="D75" s="165">
        <v>98</v>
      </c>
      <c r="E75" s="165"/>
      <c r="F75" s="165"/>
      <c r="G75" s="241">
        <v>10</v>
      </c>
      <c r="H75" s="165">
        <v>79</v>
      </c>
      <c r="I75" s="167">
        <v>15</v>
      </c>
      <c r="J75" s="168"/>
      <c r="K75" s="166">
        <f>SUM(C75:J75)</f>
        <v>349</v>
      </c>
    </row>
    <row r="76" spans="1:11" x14ac:dyDescent="0.2">
      <c r="A76" s="52" t="s">
        <v>213</v>
      </c>
      <c r="B76" s="75" t="s">
        <v>207</v>
      </c>
      <c r="C76" s="165"/>
      <c r="D76" s="165"/>
      <c r="E76" s="165"/>
      <c r="F76" s="165"/>
      <c r="G76" s="165"/>
      <c r="H76" s="165"/>
      <c r="I76" s="167"/>
      <c r="J76" s="168"/>
      <c r="K76" s="166"/>
    </row>
    <row r="77" spans="1:11" x14ac:dyDescent="0.2">
      <c r="A77" s="81" t="s">
        <v>220</v>
      </c>
      <c r="B77" s="91" t="s">
        <v>208</v>
      </c>
      <c r="C77" s="165"/>
      <c r="D77" s="165"/>
      <c r="E77" s="165"/>
      <c r="F77" s="165"/>
      <c r="G77" s="165">
        <v>11</v>
      </c>
      <c r="H77" s="165"/>
      <c r="I77" s="167"/>
      <c r="J77" s="168"/>
      <c r="K77" s="166">
        <f>SUM(C77:J77)</f>
        <v>11</v>
      </c>
    </row>
    <row r="78" spans="1:11" x14ac:dyDescent="0.2">
      <c r="A78" s="52" t="s">
        <v>221</v>
      </c>
      <c r="B78" s="75" t="s">
        <v>209</v>
      </c>
      <c r="C78" s="165"/>
      <c r="D78" s="165"/>
      <c r="E78" s="165"/>
      <c r="F78" s="165"/>
      <c r="G78" s="165"/>
      <c r="H78" s="165"/>
      <c r="I78" s="167"/>
      <c r="J78" s="168"/>
      <c r="K78" s="166"/>
    </row>
    <row r="79" spans="1:11" x14ac:dyDescent="0.2">
      <c r="A79" s="52" t="s">
        <v>222</v>
      </c>
      <c r="B79" s="75" t="s">
        <v>210</v>
      </c>
      <c r="C79" s="165"/>
      <c r="D79" s="165"/>
      <c r="E79" s="165"/>
      <c r="F79" s="165"/>
      <c r="G79" s="165"/>
      <c r="H79" s="165"/>
      <c r="I79" s="167"/>
      <c r="J79" s="168"/>
      <c r="K79" s="166"/>
    </row>
    <row r="80" spans="1:11" x14ac:dyDescent="0.2">
      <c r="A80" s="52" t="s">
        <v>212</v>
      </c>
      <c r="B80" s="75" t="s">
        <v>211</v>
      </c>
      <c r="C80" s="165"/>
      <c r="D80" s="165"/>
      <c r="E80" s="165"/>
      <c r="F80" s="165"/>
      <c r="G80" s="165"/>
      <c r="H80" s="165"/>
      <c r="I80" s="167"/>
      <c r="J80" s="168"/>
      <c r="K80" s="166"/>
    </row>
    <row r="81" spans="1:11" x14ac:dyDescent="0.2">
      <c r="A81" s="76" t="s">
        <v>83</v>
      </c>
      <c r="B81" s="77" t="s">
        <v>84</v>
      </c>
      <c r="C81" s="242">
        <f>SUM(C75:C80)</f>
        <v>147</v>
      </c>
      <c r="D81" s="242">
        <f>SUM(D75:D80)</f>
        <v>98</v>
      </c>
      <c r="E81" s="242"/>
      <c r="F81" s="242"/>
      <c r="G81" s="242">
        <f>SUM(G75:G80)</f>
        <v>21</v>
      </c>
      <c r="H81" s="242">
        <f>SUM(H75:H80)</f>
        <v>79</v>
      </c>
      <c r="I81" s="242">
        <f>SUM(I75:I80)</f>
        <v>15</v>
      </c>
      <c r="J81" s="242"/>
      <c r="K81" s="243">
        <f>SUM(K75:K80)</f>
        <v>360</v>
      </c>
    </row>
    <row r="82" spans="1:11" x14ac:dyDescent="0.2">
      <c r="A82" s="81" t="s">
        <v>283</v>
      </c>
      <c r="B82" s="82" t="s">
        <v>84</v>
      </c>
      <c r="C82" s="167">
        <v>86</v>
      </c>
      <c r="D82" s="167">
        <v>55</v>
      </c>
      <c r="E82" s="167"/>
      <c r="F82" s="167"/>
      <c r="G82" s="167">
        <v>12</v>
      </c>
      <c r="H82" s="167">
        <v>51</v>
      </c>
      <c r="I82" s="167">
        <v>7</v>
      </c>
      <c r="J82" s="167"/>
      <c r="K82" s="245">
        <f>SUM(C82:J82)</f>
        <v>211</v>
      </c>
    </row>
    <row r="83" spans="1:11" x14ac:dyDescent="0.2">
      <c r="A83" s="81" t="s">
        <v>284</v>
      </c>
      <c r="B83" s="82" t="s">
        <v>84</v>
      </c>
      <c r="C83" s="167">
        <v>1</v>
      </c>
      <c r="D83" s="167">
        <v>1</v>
      </c>
      <c r="E83" s="167"/>
      <c r="F83" s="167"/>
      <c r="G83" s="167">
        <v>2</v>
      </c>
      <c r="H83" s="167">
        <v>1</v>
      </c>
      <c r="I83" s="167">
        <v>3</v>
      </c>
      <c r="J83" s="167"/>
      <c r="K83" s="245">
        <f>SUM(C83:J83)</f>
        <v>8</v>
      </c>
    </row>
    <row r="84" spans="1:11" ht="15" x14ac:dyDescent="0.25">
      <c r="A84" s="495" t="s">
        <v>251</v>
      </c>
      <c r="B84" s="519"/>
      <c r="C84" s="519"/>
      <c r="D84" s="519"/>
      <c r="E84" s="519"/>
      <c r="F84" s="519"/>
      <c r="G84" s="519"/>
      <c r="H84" s="519"/>
      <c r="I84" s="519"/>
      <c r="J84" s="519"/>
      <c r="K84" s="520"/>
    </row>
    <row r="85" spans="1:11" x14ac:dyDescent="0.2">
      <c r="A85" s="73" t="s">
        <v>200</v>
      </c>
      <c r="B85" s="74" t="s">
        <v>199</v>
      </c>
      <c r="C85" s="516"/>
      <c r="D85" s="517"/>
      <c r="E85" s="517"/>
      <c r="F85" s="517"/>
      <c r="G85" s="517"/>
      <c r="H85" s="517"/>
      <c r="I85" s="517"/>
      <c r="J85" s="517"/>
      <c r="K85" s="518"/>
    </row>
    <row r="86" spans="1:11" x14ac:dyDescent="0.2">
      <c r="A86" s="52" t="s">
        <v>214</v>
      </c>
      <c r="B86" s="75" t="s">
        <v>201</v>
      </c>
      <c r="C86" s="165"/>
      <c r="D86" s="165"/>
      <c r="E86" s="165"/>
      <c r="F86" s="165"/>
      <c r="G86" s="165"/>
      <c r="H86" s="165"/>
      <c r="I86" s="167"/>
      <c r="J86" s="168"/>
      <c r="K86" s="166"/>
    </row>
    <row r="87" spans="1:11" x14ac:dyDescent="0.2">
      <c r="A87" s="52" t="s">
        <v>215</v>
      </c>
      <c r="B87" s="75" t="s">
        <v>202</v>
      </c>
      <c r="C87" s="165"/>
      <c r="D87" s="165"/>
      <c r="E87" s="165"/>
      <c r="F87" s="165"/>
      <c r="G87" s="165"/>
      <c r="H87" s="165">
        <v>2</v>
      </c>
      <c r="I87" s="167"/>
      <c r="J87" s="168"/>
      <c r="K87" s="166">
        <f>SUM(C87:J87)</f>
        <v>2</v>
      </c>
    </row>
    <row r="88" spans="1:11" x14ac:dyDescent="0.2">
      <c r="A88" s="81" t="s">
        <v>216</v>
      </c>
      <c r="B88" s="75" t="s">
        <v>203</v>
      </c>
      <c r="C88" s="241">
        <v>251</v>
      </c>
      <c r="D88" s="165">
        <v>318</v>
      </c>
      <c r="E88" s="165"/>
      <c r="F88" s="165"/>
      <c r="G88" s="241">
        <v>64</v>
      </c>
      <c r="H88" s="165">
        <v>108</v>
      </c>
      <c r="I88" s="241">
        <v>33</v>
      </c>
      <c r="J88" s="165">
        <v>17</v>
      </c>
      <c r="K88" s="166">
        <f>SUM(C88:J88)</f>
        <v>791</v>
      </c>
    </row>
    <row r="89" spans="1:11" x14ac:dyDescent="0.2">
      <c r="A89" s="81" t="s">
        <v>217</v>
      </c>
      <c r="B89" s="75" t="s">
        <v>204</v>
      </c>
      <c r="C89" s="241">
        <v>69</v>
      </c>
      <c r="D89" s="165">
        <v>46</v>
      </c>
      <c r="E89" s="165"/>
      <c r="F89" s="165"/>
      <c r="G89" s="241">
        <v>26</v>
      </c>
      <c r="H89" s="165"/>
      <c r="I89" s="167"/>
      <c r="J89" s="168"/>
      <c r="K89" s="166">
        <f>SUM(C89:J89)</f>
        <v>141</v>
      </c>
    </row>
    <row r="90" spans="1:11" x14ac:dyDescent="0.2">
      <c r="A90" s="52" t="s">
        <v>218</v>
      </c>
      <c r="B90" s="75" t="s">
        <v>205</v>
      </c>
      <c r="C90" s="165"/>
      <c r="D90" s="165"/>
      <c r="E90" s="165"/>
      <c r="F90" s="165"/>
      <c r="G90" s="165"/>
      <c r="H90" s="165"/>
      <c r="I90" s="167"/>
      <c r="J90" s="168"/>
      <c r="K90" s="166"/>
    </row>
    <row r="91" spans="1:11" x14ac:dyDescent="0.2">
      <c r="A91" s="81" t="s">
        <v>219</v>
      </c>
      <c r="B91" s="75" t="s">
        <v>206</v>
      </c>
      <c r="C91" s="165"/>
      <c r="D91" s="165"/>
      <c r="E91" s="165"/>
      <c r="F91" s="165"/>
      <c r="G91" s="165"/>
      <c r="H91" s="165"/>
      <c r="I91" s="167"/>
      <c r="J91" s="168"/>
      <c r="K91" s="166"/>
    </row>
    <row r="92" spans="1:11" x14ac:dyDescent="0.2">
      <c r="A92" s="52" t="s">
        <v>213</v>
      </c>
      <c r="B92" s="75" t="s">
        <v>207</v>
      </c>
      <c r="C92" s="165"/>
      <c r="D92" s="165"/>
      <c r="E92" s="165"/>
      <c r="F92" s="165"/>
      <c r="G92" s="165"/>
      <c r="H92" s="165"/>
      <c r="I92" s="167"/>
      <c r="J92" s="168"/>
      <c r="K92" s="166"/>
    </row>
    <row r="93" spans="1:11" x14ac:dyDescent="0.2">
      <c r="A93" s="81" t="s">
        <v>220</v>
      </c>
      <c r="B93" s="91" t="s">
        <v>208</v>
      </c>
      <c r="C93" s="165"/>
      <c r="D93" s="165"/>
      <c r="E93" s="165"/>
      <c r="F93" s="165"/>
      <c r="G93" s="165"/>
      <c r="H93" s="165"/>
      <c r="I93" s="167"/>
      <c r="J93" s="168"/>
      <c r="K93" s="166"/>
    </row>
    <row r="94" spans="1:11" x14ac:dyDescent="0.2">
      <c r="A94" s="52" t="s">
        <v>221</v>
      </c>
      <c r="B94" s="75" t="s">
        <v>209</v>
      </c>
      <c r="C94" s="165"/>
      <c r="D94" s="165"/>
      <c r="E94" s="165"/>
      <c r="F94" s="165"/>
      <c r="G94" s="165"/>
      <c r="H94" s="165"/>
      <c r="I94" s="167"/>
      <c r="J94" s="168"/>
      <c r="K94" s="166"/>
    </row>
    <row r="95" spans="1:11" x14ac:dyDescent="0.2">
      <c r="A95" s="52" t="s">
        <v>222</v>
      </c>
      <c r="B95" s="75" t="s">
        <v>210</v>
      </c>
      <c r="C95" s="165"/>
      <c r="D95" s="165"/>
      <c r="E95" s="165"/>
      <c r="F95" s="165"/>
      <c r="G95" s="165"/>
      <c r="H95" s="165"/>
      <c r="I95" s="167"/>
      <c r="J95" s="168"/>
      <c r="K95" s="166"/>
    </row>
    <row r="96" spans="1:11" x14ac:dyDescent="0.2">
      <c r="A96" s="52" t="s">
        <v>212</v>
      </c>
      <c r="B96" s="75" t="s">
        <v>211</v>
      </c>
      <c r="C96" s="165"/>
      <c r="D96" s="165"/>
      <c r="E96" s="165"/>
      <c r="F96" s="165"/>
      <c r="G96" s="165"/>
      <c r="H96" s="165"/>
      <c r="I96" s="167"/>
      <c r="J96" s="168"/>
      <c r="K96" s="166"/>
    </row>
    <row r="97" spans="1:11" x14ac:dyDescent="0.2">
      <c r="A97" s="76" t="s">
        <v>83</v>
      </c>
      <c r="B97" s="77" t="s">
        <v>84</v>
      </c>
      <c r="C97" s="242">
        <f>SUM(C88:C96)</f>
        <v>320</v>
      </c>
      <c r="D97" s="242">
        <f>SUM(D88:D96)</f>
        <v>364</v>
      </c>
      <c r="E97" s="242"/>
      <c r="F97" s="242"/>
      <c r="G97" s="242">
        <f>SUM(G88:G96)</f>
        <v>90</v>
      </c>
      <c r="H97" s="242">
        <f>SUM(H87:H96)</f>
        <v>110</v>
      </c>
      <c r="I97" s="242">
        <f>SUM(I88:I96)</f>
        <v>33</v>
      </c>
      <c r="J97" s="242">
        <f>SUM(J88:J96)</f>
        <v>17</v>
      </c>
      <c r="K97" s="243">
        <f>SUM(K87:K96)</f>
        <v>934</v>
      </c>
    </row>
    <row r="98" spans="1:11" x14ac:dyDescent="0.2">
      <c r="A98" s="81" t="s">
        <v>285</v>
      </c>
      <c r="B98" s="82" t="s">
        <v>84</v>
      </c>
      <c r="C98" s="244">
        <v>186</v>
      </c>
      <c r="D98" s="167">
        <v>218</v>
      </c>
      <c r="E98" s="167"/>
      <c r="F98" s="167"/>
      <c r="G98" s="244">
        <v>53</v>
      </c>
      <c r="H98" s="167">
        <v>80</v>
      </c>
      <c r="I98" s="244">
        <v>18</v>
      </c>
      <c r="J98" s="167">
        <v>4</v>
      </c>
      <c r="K98" s="245">
        <f>SUM(C98:J98)</f>
        <v>559</v>
      </c>
    </row>
    <row r="99" spans="1:11" x14ac:dyDescent="0.2">
      <c r="A99" s="81" t="s">
        <v>286</v>
      </c>
      <c r="B99" s="82" t="s">
        <v>84</v>
      </c>
      <c r="C99" s="246">
        <v>8</v>
      </c>
      <c r="D99" s="171">
        <v>5</v>
      </c>
      <c r="E99" s="167"/>
      <c r="F99" s="167"/>
      <c r="G99" s="246">
        <v>11</v>
      </c>
      <c r="H99" s="167">
        <v>3</v>
      </c>
      <c r="I99" s="246">
        <v>4</v>
      </c>
      <c r="J99" s="171">
        <v>0</v>
      </c>
      <c r="K99" s="245">
        <f>SUM(C99:J99)</f>
        <v>31</v>
      </c>
    </row>
    <row r="100" spans="1:11" ht="15" x14ac:dyDescent="0.25">
      <c r="A100" s="495" t="s">
        <v>249</v>
      </c>
      <c r="B100" s="519"/>
      <c r="C100" s="519"/>
      <c r="D100" s="519"/>
      <c r="E100" s="519"/>
      <c r="F100" s="519"/>
      <c r="G100" s="519"/>
      <c r="H100" s="519"/>
      <c r="I100" s="519"/>
      <c r="J100" s="519"/>
      <c r="K100" s="520"/>
    </row>
    <row r="101" spans="1:11" x14ac:dyDescent="0.2">
      <c r="A101" s="73" t="s">
        <v>200</v>
      </c>
      <c r="B101" s="74" t="s">
        <v>199</v>
      </c>
      <c r="C101" s="516"/>
      <c r="D101" s="517"/>
      <c r="E101" s="517"/>
      <c r="F101" s="517"/>
      <c r="G101" s="517"/>
      <c r="H101" s="517"/>
      <c r="I101" s="517"/>
      <c r="J101" s="517"/>
      <c r="K101" s="518"/>
    </row>
    <row r="102" spans="1:11" x14ac:dyDescent="0.2">
      <c r="A102" s="52" t="s">
        <v>214</v>
      </c>
      <c r="B102" s="75" t="s">
        <v>201</v>
      </c>
      <c r="C102" s="165"/>
      <c r="D102" s="165"/>
      <c r="E102" s="165"/>
      <c r="F102" s="165"/>
      <c r="G102" s="165"/>
      <c r="H102" s="165"/>
      <c r="I102" s="167"/>
      <c r="J102" s="168"/>
      <c r="K102" s="166"/>
    </row>
    <row r="103" spans="1:11" x14ac:dyDescent="0.2">
      <c r="A103" s="81" t="s">
        <v>215</v>
      </c>
      <c r="B103" s="75" t="s">
        <v>202</v>
      </c>
      <c r="C103" s="165">
        <v>565</v>
      </c>
      <c r="D103" s="165">
        <v>451</v>
      </c>
      <c r="E103" s="165">
        <v>208</v>
      </c>
      <c r="F103" s="165">
        <v>362</v>
      </c>
      <c r="G103" s="165">
        <v>169</v>
      </c>
      <c r="H103" s="165">
        <v>141</v>
      </c>
      <c r="I103" s="165">
        <v>52</v>
      </c>
      <c r="J103" s="165">
        <v>4</v>
      </c>
      <c r="K103" s="166">
        <f>SUM(C103:J103)</f>
        <v>1952</v>
      </c>
    </row>
    <row r="104" spans="1:11" x14ac:dyDescent="0.2">
      <c r="A104" s="81" t="s">
        <v>216</v>
      </c>
      <c r="B104" s="75" t="s">
        <v>203</v>
      </c>
      <c r="C104" s="165">
        <v>309</v>
      </c>
      <c r="D104" s="165"/>
      <c r="E104" s="165"/>
      <c r="F104" s="165"/>
      <c r="G104" s="165"/>
      <c r="H104" s="165"/>
      <c r="I104" s="167"/>
      <c r="J104" s="168"/>
      <c r="K104" s="166">
        <f>SUM(C104:J104)</f>
        <v>309</v>
      </c>
    </row>
    <row r="105" spans="1:11" x14ac:dyDescent="0.2">
      <c r="A105" s="52" t="s">
        <v>217</v>
      </c>
      <c r="B105" s="75" t="s">
        <v>204</v>
      </c>
      <c r="C105" s="165"/>
      <c r="D105" s="165"/>
      <c r="E105" s="165"/>
      <c r="F105" s="165"/>
      <c r="G105" s="165"/>
      <c r="H105" s="165"/>
      <c r="I105" s="167"/>
      <c r="J105" s="168"/>
      <c r="K105" s="166"/>
    </row>
    <row r="106" spans="1:11" x14ac:dyDescent="0.2">
      <c r="A106" s="81" t="s">
        <v>218</v>
      </c>
      <c r="B106" s="75" t="s">
        <v>205</v>
      </c>
      <c r="C106" s="165"/>
      <c r="D106" s="165"/>
      <c r="E106" s="165"/>
      <c r="F106" s="165"/>
      <c r="G106" s="165">
        <v>30</v>
      </c>
      <c r="H106" s="165">
        <v>79</v>
      </c>
      <c r="I106" s="167"/>
      <c r="J106" s="168"/>
      <c r="K106" s="166">
        <f>SUM(C106:J106)</f>
        <v>109</v>
      </c>
    </row>
    <row r="107" spans="1:11" x14ac:dyDescent="0.2">
      <c r="A107" s="81" t="s">
        <v>219</v>
      </c>
      <c r="B107" s="75" t="s">
        <v>206</v>
      </c>
      <c r="C107" s="165"/>
      <c r="D107" s="165"/>
      <c r="E107" s="165"/>
      <c r="F107" s="165"/>
      <c r="G107" s="165"/>
      <c r="H107" s="165"/>
      <c r="I107" s="167"/>
      <c r="J107" s="168"/>
      <c r="K107" s="166"/>
    </row>
    <row r="108" spans="1:11" x14ac:dyDescent="0.2">
      <c r="A108" s="52" t="s">
        <v>213</v>
      </c>
      <c r="B108" s="75" t="s">
        <v>207</v>
      </c>
      <c r="C108" s="165"/>
      <c r="D108" s="165"/>
      <c r="E108" s="165"/>
      <c r="F108" s="165"/>
      <c r="G108" s="165"/>
      <c r="H108" s="165"/>
      <c r="I108" s="167"/>
      <c r="J108" s="168"/>
      <c r="K108" s="166"/>
    </row>
    <row r="109" spans="1:11" x14ac:dyDescent="0.2">
      <c r="A109" s="81" t="s">
        <v>220</v>
      </c>
      <c r="B109" s="91" t="s">
        <v>208</v>
      </c>
      <c r="C109" s="165"/>
      <c r="D109" s="165"/>
      <c r="E109" s="165"/>
      <c r="F109" s="165"/>
      <c r="G109" s="165"/>
      <c r="H109" s="165"/>
      <c r="I109" s="167"/>
      <c r="J109" s="168"/>
      <c r="K109" s="166"/>
    </row>
    <row r="110" spans="1:11" x14ac:dyDescent="0.2">
      <c r="A110" s="52" t="s">
        <v>221</v>
      </c>
      <c r="B110" s="75" t="s">
        <v>209</v>
      </c>
      <c r="C110" s="165"/>
      <c r="D110" s="165"/>
      <c r="E110" s="165"/>
      <c r="F110" s="165"/>
      <c r="G110" s="165"/>
      <c r="H110" s="165"/>
      <c r="I110" s="167"/>
      <c r="J110" s="168"/>
      <c r="K110" s="166"/>
    </row>
    <row r="111" spans="1:11" x14ac:dyDescent="0.2">
      <c r="A111" s="81" t="s">
        <v>222</v>
      </c>
      <c r="B111" s="75" t="s">
        <v>210</v>
      </c>
      <c r="C111" s="165">
        <v>1</v>
      </c>
      <c r="D111" s="165">
        <v>1</v>
      </c>
      <c r="E111" s="165"/>
      <c r="F111" s="165"/>
      <c r="G111" s="165"/>
      <c r="H111" s="165"/>
      <c r="I111" s="167"/>
      <c r="J111" s="168"/>
      <c r="K111" s="166">
        <f>SUM(C111:J111)</f>
        <v>2</v>
      </c>
    </row>
    <row r="112" spans="1:11" x14ac:dyDescent="0.2">
      <c r="A112" s="81" t="s">
        <v>212</v>
      </c>
      <c r="B112" s="75" t="s">
        <v>211</v>
      </c>
      <c r="C112" s="241">
        <v>204</v>
      </c>
      <c r="D112" s="165">
        <v>88</v>
      </c>
      <c r="E112" s="165"/>
      <c r="F112" s="165"/>
      <c r="G112" s="241">
        <v>43</v>
      </c>
      <c r="H112" s="165">
        <v>71</v>
      </c>
      <c r="I112" s="167"/>
      <c r="J112" s="168"/>
      <c r="K112" s="166">
        <f>SUM(C112:J112)</f>
        <v>406</v>
      </c>
    </row>
    <row r="113" spans="1:11" x14ac:dyDescent="0.2">
      <c r="A113" s="76" t="s">
        <v>83</v>
      </c>
      <c r="B113" s="77" t="s">
        <v>84</v>
      </c>
      <c r="C113" s="242">
        <f t="shared" ref="C113:K113" si="0">SUM(C103:C112)</f>
        <v>1079</v>
      </c>
      <c r="D113" s="242">
        <f t="shared" si="0"/>
        <v>540</v>
      </c>
      <c r="E113" s="242">
        <f t="shared" si="0"/>
        <v>208</v>
      </c>
      <c r="F113" s="242">
        <f t="shared" si="0"/>
        <v>362</v>
      </c>
      <c r="G113" s="242">
        <f t="shared" si="0"/>
        <v>242</v>
      </c>
      <c r="H113" s="242">
        <f t="shared" si="0"/>
        <v>291</v>
      </c>
      <c r="I113" s="242">
        <f t="shared" si="0"/>
        <v>52</v>
      </c>
      <c r="J113" s="242">
        <f t="shared" si="0"/>
        <v>4</v>
      </c>
      <c r="K113" s="243">
        <f t="shared" si="0"/>
        <v>2778</v>
      </c>
    </row>
    <row r="114" spans="1:11" x14ac:dyDescent="0.2">
      <c r="A114" s="81" t="s">
        <v>287</v>
      </c>
      <c r="B114" s="82" t="s">
        <v>84</v>
      </c>
      <c r="C114" s="167">
        <v>762</v>
      </c>
      <c r="D114" s="167">
        <v>437</v>
      </c>
      <c r="E114" s="167">
        <v>202</v>
      </c>
      <c r="F114" s="167">
        <v>342</v>
      </c>
      <c r="G114" s="167">
        <v>187</v>
      </c>
      <c r="H114" s="167">
        <v>214</v>
      </c>
      <c r="I114" s="167">
        <v>26</v>
      </c>
      <c r="J114" s="167">
        <v>3</v>
      </c>
      <c r="K114" s="245">
        <f>SUM(C114:J114)</f>
        <v>2173</v>
      </c>
    </row>
    <row r="115" spans="1:11" x14ac:dyDescent="0.2">
      <c r="A115" s="81" t="s">
        <v>288</v>
      </c>
      <c r="B115" s="82" t="s">
        <v>84</v>
      </c>
      <c r="C115" s="167">
        <v>17</v>
      </c>
      <c r="D115" s="167">
        <v>3</v>
      </c>
      <c r="E115" s="167"/>
      <c r="F115" s="167"/>
      <c r="G115" s="167">
        <v>2</v>
      </c>
      <c r="H115" s="167">
        <v>5</v>
      </c>
      <c r="I115" s="167">
        <v>2</v>
      </c>
      <c r="J115" s="171"/>
      <c r="K115" s="245">
        <f>SUM(C115:J115)</f>
        <v>29</v>
      </c>
    </row>
    <row r="116" spans="1:11" ht="15" x14ac:dyDescent="0.25">
      <c r="A116" s="495" t="s">
        <v>250</v>
      </c>
      <c r="B116" s="519"/>
      <c r="C116" s="519"/>
      <c r="D116" s="519"/>
      <c r="E116" s="519"/>
      <c r="F116" s="519"/>
      <c r="G116" s="519"/>
      <c r="H116" s="519"/>
      <c r="I116" s="519"/>
      <c r="J116" s="519"/>
      <c r="K116" s="520"/>
    </row>
    <row r="117" spans="1:11" x14ac:dyDescent="0.2">
      <c r="A117" s="73" t="s">
        <v>200</v>
      </c>
      <c r="B117" s="74" t="s">
        <v>199</v>
      </c>
      <c r="C117" s="516"/>
      <c r="D117" s="517"/>
      <c r="E117" s="517"/>
      <c r="F117" s="517"/>
      <c r="G117" s="517"/>
      <c r="H117" s="517"/>
      <c r="I117" s="517"/>
      <c r="J117" s="517"/>
      <c r="K117" s="518"/>
    </row>
    <row r="118" spans="1:11" x14ac:dyDescent="0.2">
      <c r="A118" s="52" t="s">
        <v>214</v>
      </c>
      <c r="B118" s="75" t="s">
        <v>201</v>
      </c>
      <c r="C118" s="165"/>
      <c r="D118" s="165"/>
      <c r="E118" s="165"/>
      <c r="F118" s="165"/>
      <c r="G118" s="165"/>
      <c r="H118" s="165"/>
      <c r="I118" s="167"/>
      <c r="J118" s="168"/>
      <c r="K118" s="166"/>
    </row>
    <row r="119" spans="1:11" x14ac:dyDescent="0.2">
      <c r="A119" s="52" t="s">
        <v>215</v>
      </c>
      <c r="B119" s="75" t="s">
        <v>202</v>
      </c>
      <c r="C119" s="165"/>
      <c r="D119" s="165"/>
      <c r="E119" s="165"/>
      <c r="F119" s="165"/>
      <c r="G119" s="165"/>
      <c r="H119" s="165"/>
      <c r="I119" s="167"/>
      <c r="J119" s="168"/>
      <c r="K119" s="166"/>
    </row>
    <row r="120" spans="1:11" x14ac:dyDescent="0.2">
      <c r="A120" s="52" t="s">
        <v>216</v>
      </c>
      <c r="B120" s="75" t="s">
        <v>203</v>
      </c>
      <c r="C120" s="165"/>
      <c r="D120" s="165"/>
      <c r="E120" s="165"/>
      <c r="F120" s="165"/>
      <c r="G120" s="165"/>
      <c r="H120" s="165"/>
      <c r="I120" s="167"/>
      <c r="J120" s="168"/>
      <c r="K120" s="166"/>
    </row>
    <row r="121" spans="1:11" x14ac:dyDescent="0.2">
      <c r="A121" s="81" t="s">
        <v>217</v>
      </c>
      <c r="B121" s="75" t="s">
        <v>204</v>
      </c>
      <c r="C121" s="165"/>
      <c r="D121" s="165"/>
      <c r="E121" s="165"/>
      <c r="F121" s="165"/>
      <c r="G121" s="165">
        <v>38</v>
      </c>
      <c r="H121" s="165"/>
      <c r="I121" s="167"/>
      <c r="J121" s="168"/>
      <c r="K121" s="166">
        <f>SUM(C121:J121)</f>
        <v>38</v>
      </c>
    </row>
    <row r="122" spans="1:11" x14ac:dyDescent="0.2">
      <c r="A122" s="52" t="s">
        <v>218</v>
      </c>
      <c r="B122" s="75" t="s">
        <v>205</v>
      </c>
      <c r="C122" s="165"/>
      <c r="D122" s="165"/>
      <c r="E122" s="165"/>
      <c r="F122" s="165"/>
      <c r="G122" s="165"/>
      <c r="H122" s="165"/>
      <c r="I122" s="244"/>
      <c r="J122" s="168"/>
      <c r="K122" s="166"/>
    </row>
    <row r="123" spans="1:11" x14ac:dyDescent="0.2">
      <c r="A123" s="81" t="s">
        <v>219</v>
      </c>
      <c r="B123" s="75" t="s">
        <v>206</v>
      </c>
      <c r="C123" s="241">
        <v>401</v>
      </c>
      <c r="D123" s="165">
        <v>94</v>
      </c>
      <c r="E123" s="165"/>
      <c r="F123" s="165"/>
      <c r="G123" s="241">
        <v>57</v>
      </c>
      <c r="H123" s="165">
        <v>14</v>
      </c>
      <c r="I123" s="241">
        <v>4</v>
      </c>
      <c r="J123" s="165">
        <v>2</v>
      </c>
      <c r="K123" s="166">
        <f>SUM(C123:J123)</f>
        <v>572</v>
      </c>
    </row>
    <row r="124" spans="1:11" x14ac:dyDescent="0.2">
      <c r="A124" s="81" t="s">
        <v>213</v>
      </c>
      <c r="B124" s="75" t="s">
        <v>207</v>
      </c>
      <c r="C124" s="241">
        <v>150</v>
      </c>
      <c r="D124" s="165">
        <v>66</v>
      </c>
      <c r="E124" s="165"/>
      <c r="F124" s="165"/>
      <c r="G124" s="241"/>
      <c r="H124" s="165"/>
      <c r="I124" s="241"/>
      <c r="J124" s="165"/>
      <c r="K124" s="166">
        <f>SUM(C124:J124)</f>
        <v>216</v>
      </c>
    </row>
    <row r="125" spans="1:11" x14ac:dyDescent="0.2">
      <c r="A125" s="81" t="s">
        <v>220</v>
      </c>
      <c r="B125" s="91" t="s">
        <v>208</v>
      </c>
      <c r="C125" s="241">
        <v>27</v>
      </c>
      <c r="D125" s="165">
        <v>2</v>
      </c>
      <c r="E125" s="165"/>
      <c r="F125" s="165"/>
      <c r="G125" s="241">
        <v>8</v>
      </c>
      <c r="H125" s="165"/>
      <c r="I125" s="241">
        <v>15</v>
      </c>
      <c r="J125" s="165"/>
      <c r="K125" s="166">
        <f>SUM(C125:J125)</f>
        <v>52</v>
      </c>
    </row>
    <row r="126" spans="1:11" x14ac:dyDescent="0.2">
      <c r="A126" s="52" t="s">
        <v>221</v>
      </c>
      <c r="B126" s="75" t="s">
        <v>209</v>
      </c>
      <c r="C126" s="165"/>
      <c r="D126" s="165"/>
      <c r="E126" s="165"/>
      <c r="F126" s="165"/>
      <c r="G126" s="165"/>
      <c r="H126" s="165"/>
      <c r="I126" s="167"/>
      <c r="J126" s="168"/>
      <c r="K126" s="166"/>
    </row>
    <row r="127" spans="1:11" x14ac:dyDescent="0.2">
      <c r="A127" s="52" t="s">
        <v>222</v>
      </c>
      <c r="B127" s="75" t="s">
        <v>210</v>
      </c>
      <c r="C127" s="165"/>
      <c r="D127" s="165"/>
      <c r="E127" s="165"/>
      <c r="F127" s="165"/>
      <c r="G127" s="165"/>
      <c r="H127" s="165"/>
      <c r="I127" s="167"/>
      <c r="J127" s="168"/>
      <c r="K127" s="166"/>
    </row>
    <row r="128" spans="1:11" x14ac:dyDescent="0.2">
      <c r="A128" s="52" t="s">
        <v>212</v>
      </c>
      <c r="B128" s="75" t="s">
        <v>211</v>
      </c>
      <c r="C128" s="165"/>
      <c r="D128" s="165"/>
      <c r="E128" s="165"/>
      <c r="F128" s="165"/>
      <c r="G128" s="165"/>
      <c r="H128" s="165"/>
      <c r="I128" s="167"/>
      <c r="J128" s="168"/>
      <c r="K128" s="166"/>
    </row>
    <row r="129" spans="1:11" x14ac:dyDescent="0.2">
      <c r="A129" s="76" t="s">
        <v>83</v>
      </c>
      <c r="B129" s="77" t="s">
        <v>84</v>
      </c>
      <c r="C129" s="242">
        <f>SUM(C121:C128)</f>
        <v>578</v>
      </c>
      <c r="D129" s="242">
        <f>SUM(D121:D128)</f>
        <v>162</v>
      </c>
      <c r="E129" s="242"/>
      <c r="F129" s="242"/>
      <c r="G129" s="242">
        <f>SUM(G121:G128)</f>
        <v>103</v>
      </c>
      <c r="H129" s="242">
        <f>SUM(H121:H128)</f>
        <v>14</v>
      </c>
      <c r="I129" s="242">
        <f>SUM(I121:I128)</f>
        <v>19</v>
      </c>
      <c r="J129" s="242">
        <f>SUM(J121:J128)</f>
        <v>2</v>
      </c>
      <c r="K129" s="243">
        <f>SUM(K121:K128)</f>
        <v>878</v>
      </c>
    </row>
    <row r="130" spans="1:11" x14ac:dyDescent="0.2">
      <c r="A130" s="81" t="s">
        <v>289</v>
      </c>
      <c r="B130" s="82" t="s">
        <v>84</v>
      </c>
      <c r="C130" s="167">
        <v>230</v>
      </c>
      <c r="D130" s="167">
        <v>62</v>
      </c>
      <c r="E130" s="167"/>
      <c r="F130" s="167"/>
      <c r="G130" s="167">
        <v>55</v>
      </c>
      <c r="H130" s="167">
        <v>10</v>
      </c>
      <c r="I130" s="167">
        <v>9</v>
      </c>
      <c r="J130" s="167"/>
      <c r="K130" s="245">
        <f>SUM(C130:J130)</f>
        <v>366</v>
      </c>
    </row>
    <row r="131" spans="1:11" x14ac:dyDescent="0.2">
      <c r="A131" s="81" t="s">
        <v>290</v>
      </c>
      <c r="B131" s="82" t="s">
        <v>84</v>
      </c>
      <c r="C131" s="167">
        <v>17</v>
      </c>
      <c r="D131" s="167">
        <v>5</v>
      </c>
      <c r="E131" s="167"/>
      <c r="F131" s="167"/>
      <c r="G131" s="167">
        <v>2</v>
      </c>
      <c r="H131" s="167">
        <v>0</v>
      </c>
      <c r="I131" s="167">
        <v>1</v>
      </c>
      <c r="J131" s="167"/>
      <c r="K131" s="245">
        <f>SUM(C131:J131)</f>
        <v>25</v>
      </c>
    </row>
    <row r="132" spans="1:11" ht="15" x14ac:dyDescent="0.25">
      <c r="A132" s="495" t="s">
        <v>253</v>
      </c>
      <c r="B132" s="519"/>
      <c r="C132" s="519"/>
      <c r="D132" s="519"/>
      <c r="E132" s="519"/>
      <c r="F132" s="519"/>
      <c r="G132" s="519"/>
      <c r="H132" s="519"/>
      <c r="I132" s="519"/>
      <c r="J132" s="519"/>
      <c r="K132" s="520"/>
    </row>
    <row r="133" spans="1:11" x14ac:dyDescent="0.2">
      <c r="A133" s="73" t="s">
        <v>200</v>
      </c>
      <c r="B133" s="74" t="s">
        <v>199</v>
      </c>
      <c r="C133" s="516"/>
      <c r="D133" s="517"/>
      <c r="E133" s="517"/>
      <c r="F133" s="517"/>
      <c r="G133" s="517"/>
      <c r="H133" s="517"/>
      <c r="I133" s="517"/>
      <c r="J133" s="517"/>
      <c r="K133" s="518"/>
    </row>
    <row r="134" spans="1:11" x14ac:dyDescent="0.2">
      <c r="A134" s="52" t="s">
        <v>214</v>
      </c>
      <c r="B134" s="75" t="s">
        <v>201</v>
      </c>
      <c r="C134" s="165"/>
      <c r="D134" s="165"/>
      <c r="E134" s="165"/>
      <c r="F134" s="165"/>
      <c r="G134" s="165"/>
      <c r="H134" s="165"/>
      <c r="I134" s="165"/>
      <c r="J134" s="165"/>
      <c r="K134" s="166"/>
    </row>
    <row r="135" spans="1:11" x14ac:dyDescent="0.2">
      <c r="A135" s="81" t="s">
        <v>215</v>
      </c>
      <c r="B135" s="75" t="s">
        <v>202</v>
      </c>
      <c r="C135" s="244">
        <v>565</v>
      </c>
      <c r="D135" s="167">
        <v>451</v>
      </c>
      <c r="E135" s="244">
        <v>208</v>
      </c>
      <c r="F135" s="167">
        <v>362</v>
      </c>
      <c r="G135" s="244">
        <v>169</v>
      </c>
      <c r="H135" s="167">
        <v>143</v>
      </c>
      <c r="I135" s="244">
        <v>52</v>
      </c>
      <c r="J135" s="167">
        <v>4</v>
      </c>
      <c r="K135" s="166">
        <f t="shared" ref="K135:K141" si="1">SUM(C135:J135)</f>
        <v>1954</v>
      </c>
    </row>
    <row r="136" spans="1:11" x14ac:dyDescent="0.2">
      <c r="A136" s="81" t="s">
        <v>216</v>
      </c>
      <c r="B136" s="75" t="s">
        <v>203</v>
      </c>
      <c r="C136" s="244">
        <v>808</v>
      </c>
      <c r="D136" s="167">
        <v>318</v>
      </c>
      <c r="E136" s="165"/>
      <c r="F136" s="165"/>
      <c r="G136" s="244">
        <v>183</v>
      </c>
      <c r="H136" s="167">
        <v>108</v>
      </c>
      <c r="I136" s="244">
        <v>54</v>
      </c>
      <c r="J136" s="167">
        <v>37</v>
      </c>
      <c r="K136" s="166">
        <f t="shared" si="1"/>
        <v>1508</v>
      </c>
    </row>
    <row r="137" spans="1:11" x14ac:dyDescent="0.2">
      <c r="A137" s="81" t="s">
        <v>217</v>
      </c>
      <c r="B137" s="75" t="s">
        <v>204</v>
      </c>
      <c r="C137" s="244">
        <v>113</v>
      </c>
      <c r="D137" s="167">
        <v>90</v>
      </c>
      <c r="E137" s="165"/>
      <c r="F137" s="165"/>
      <c r="G137" s="244">
        <v>87</v>
      </c>
      <c r="H137" s="167"/>
      <c r="I137" s="244">
        <v>36</v>
      </c>
      <c r="J137" s="167">
        <v>21</v>
      </c>
      <c r="K137" s="166">
        <f t="shared" si="1"/>
        <v>347</v>
      </c>
    </row>
    <row r="138" spans="1:11" x14ac:dyDescent="0.2">
      <c r="A138" s="81" t="s">
        <v>218</v>
      </c>
      <c r="B138" s="75" t="s">
        <v>205</v>
      </c>
      <c r="C138" s="244">
        <v>395</v>
      </c>
      <c r="D138" s="167">
        <v>193</v>
      </c>
      <c r="E138" s="165"/>
      <c r="F138" s="165"/>
      <c r="G138" s="244">
        <v>163</v>
      </c>
      <c r="H138" s="167">
        <v>117</v>
      </c>
      <c r="I138" s="244"/>
      <c r="J138" s="167"/>
      <c r="K138" s="166">
        <f t="shared" si="1"/>
        <v>868</v>
      </c>
    </row>
    <row r="139" spans="1:11" x14ac:dyDescent="0.2">
      <c r="A139" s="81" t="s">
        <v>219</v>
      </c>
      <c r="B139" s="75" t="s">
        <v>206</v>
      </c>
      <c r="C139" s="244">
        <v>548</v>
      </c>
      <c r="D139" s="167">
        <v>192</v>
      </c>
      <c r="E139" s="165"/>
      <c r="F139" s="165"/>
      <c r="G139" s="244">
        <v>67</v>
      </c>
      <c r="H139" s="167">
        <v>93</v>
      </c>
      <c r="I139" s="244">
        <v>19</v>
      </c>
      <c r="J139" s="167">
        <v>2</v>
      </c>
      <c r="K139" s="166">
        <f t="shared" si="1"/>
        <v>921</v>
      </c>
    </row>
    <row r="140" spans="1:11" x14ac:dyDescent="0.2">
      <c r="A140" s="81" t="s">
        <v>213</v>
      </c>
      <c r="B140" s="75" t="s">
        <v>207</v>
      </c>
      <c r="C140" s="244">
        <v>150</v>
      </c>
      <c r="D140" s="167">
        <v>66</v>
      </c>
      <c r="E140" s="165"/>
      <c r="F140" s="165"/>
      <c r="G140" s="244"/>
      <c r="H140" s="167"/>
      <c r="I140" s="244"/>
      <c r="J140" s="167"/>
      <c r="K140" s="166">
        <f t="shared" si="1"/>
        <v>216</v>
      </c>
    </row>
    <row r="141" spans="1:11" x14ac:dyDescent="0.2">
      <c r="A141" s="81" t="s">
        <v>220</v>
      </c>
      <c r="B141" s="75" t="s">
        <v>208</v>
      </c>
      <c r="C141" s="244">
        <v>284</v>
      </c>
      <c r="D141" s="167">
        <v>146</v>
      </c>
      <c r="E141" s="165"/>
      <c r="F141" s="165"/>
      <c r="G141" s="244">
        <v>37</v>
      </c>
      <c r="H141" s="167">
        <v>49</v>
      </c>
      <c r="I141" s="244">
        <v>30</v>
      </c>
      <c r="J141" s="167">
        <v>24</v>
      </c>
      <c r="K141" s="166">
        <f t="shared" si="1"/>
        <v>570</v>
      </c>
    </row>
    <row r="142" spans="1:11" x14ac:dyDescent="0.2">
      <c r="A142" s="52" t="s">
        <v>221</v>
      </c>
      <c r="B142" s="75" t="s">
        <v>209</v>
      </c>
      <c r="C142" s="244"/>
      <c r="D142" s="167"/>
      <c r="E142" s="165"/>
      <c r="F142" s="165"/>
      <c r="G142" s="244"/>
      <c r="H142" s="167"/>
      <c r="I142" s="244"/>
      <c r="J142" s="167"/>
      <c r="K142" s="166"/>
    </row>
    <row r="143" spans="1:11" x14ac:dyDescent="0.2">
      <c r="A143" s="81" t="s">
        <v>222</v>
      </c>
      <c r="B143" s="75" t="s">
        <v>210</v>
      </c>
      <c r="C143" s="244">
        <v>663</v>
      </c>
      <c r="D143" s="167">
        <v>457</v>
      </c>
      <c r="E143" s="170"/>
      <c r="F143" s="170"/>
      <c r="G143" s="244">
        <v>56</v>
      </c>
      <c r="H143" s="167"/>
      <c r="I143" s="244"/>
      <c r="J143" s="167"/>
      <c r="K143" s="173">
        <f>SUM(C143:J143)</f>
        <v>1176</v>
      </c>
    </row>
    <row r="144" spans="1:11" ht="13.5" thickBot="1" x14ac:dyDescent="0.25">
      <c r="A144" s="55" t="s">
        <v>212</v>
      </c>
      <c r="B144" s="100" t="s">
        <v>211</v>
      </c>
      <c r="C144" s="244">
        <v>204</v>
      </c>
      <c r="D144" s="167">
        <v>88</v>
      </c>
      <c r="E144" s="247"/>
      <c r="F144" s="247"/>
      <c r="G144" s="244">
        <v>43</v>
      </c>
      <c r="H144" s="248">
        <v>71</v>
      </c>
      <c r="I144" s="244"/>
      <c r="J144" s="167"/>
      <c r="K144" s="229">
        <f>SUM(C144:J144)</f>
        <v>406</v>
      </c>
    </row>
    <row r="145" spans="1:11" x14ac:dyDescent="0.2">
      <c r="A145" s="239" t="s">
        <v>309</v>
      </c>
      <c r="B145" s="240" t="s">
        <v>84</v>
      </c>
      <c r="C145" s="249">
        <f t="shared" ref="C145:K145" si="2">SUM(C135:C144)</f>
        <v>3730</v>
      </c>
      <c r="D145" s="249">
        <f t="shared" si="2"/>
        <v>2001</v>
      </c>
      <c r="E145" s="249">
        <f t="shared" si="2"/>
        <v>208</v>
      </c>
      <c r="F145" s="249">
        <f t="shared" si="2"/>
        <v>362</v>
      </c>
      <c r="G145" s="249">
        <f t="shared" si="2"/>
        <v>805</v>
      </c>
      <c r="H145" s="249">
        <f t="shared" si="2"/>
        <v>581</v>
      </c>
      <c r="I145" s="249">
        <f t="shared" si="2"/>
        <v>191</v>
      </c>
      <c r="J145" s="250">
        <f t="shared" si="2"/>
        <v>88</v>
      </c>
      <c r="K145" s="251">
        <f t="shared" si="2"/>
        <v>7966</v>
      </c>
    </row>
    <row r="146" spans="1:11" x14ac:dyDescent="0.2">
      <c r="A146" s="48" t="s">
        <v>72</v>
      </c>
      <c r="B146" s="101" t="s">
        <v>84</v>
      </c>
      <c r="C146" s="244">
        <v>2315</v>
      </c>
      <c r="D146" s="167">
        <v>1334</v>
      </c>
      <c r="E146" s="252">
        <v>202</v>
      </c>
      <c r="F146" s="167">
        <v>342</v>
      </c>
      <c r="G146" s="244">
        <v>561</v>
      </c>
      <c r="H146" s="167">
        <v>393</v>
      </c>
      <c r="I146" s="244">
        <v>88</v>
      </c>
      <c r="J146" s="167">
        <v>28</v>
      </c>
      <c r="K146" s="166">
        <f>SUM(C146:J146)</f>
        <v>5263</v>
      </c>
    </row>
    <row r="147" spans="1:11" ht="13.5" thickBot="1" x14ac:dyDescent="0.25">
      <c r="A147" s="45" t="s">
        <v>73</v>
      </c>
      <c r="B147" s="102" t="s">
        <v>84</v>
      </c>
      <c r="C147" s="253">
        <v>114</v>
      </c>
      <c r="D147" s="248">
        <v>32</v>
      </c>
      <c r="E147" s="248"/>
      <c r="F147" s="248"/>
      <c r="G147" s="253">
        <v>43</v>
      </c>
      <c r="H147" s="248">
        <v>11</v>
      </c>
      <c r="I147" s="253">
        <v>17</v>
      </c>
      <c r="J147" s="248">
        <v>19</v>
      </c>
      <c r="K147" s="229">
        <f>SUM(C147:J147)</f>
        <v>236</v>
      </c>
    </row>
    <row r="148" spans="1:11" x14ac:dyDescent="0.2">
      <c r="A148" s="39"/>
      <c r="B148" s="40"/>
      <c r="C148" s="189"/>
      <c r="D148" s="189"/>
      <c r="E148" s="189"/>
      <c r="F148" s="189"/>
      <c r="G148" s="189"/>
      <c r="H148" s="189"/>
      <c r="I148" s="189"/>
      <c r="J148" s="189"/>
      <c r="K148" s="189"/>
    </row>
    <row r="149" spans="1:11" x14ac:dyDescent="0.2">
      <c r="A149" s="39" t="s">
        <v>5</v>
      </c>
      <c r="B149" s="40"/>
      <c r="C149" s="189"/>
      <c r="D149" s="189"/>
      <c r="E149" s="189"/>
      <c r="F149" s="189"/>
      <c r="G149" s="189"/>
      <c r="H149" s="189"/>
      <c r="I149" s="189"/>
      <c r="J149" s="189"/>
      <c r="K149" s="189"/>
    </row>
    <row r="150" spans="1:11" x14ac:dyDescent="0.2">
      <c r="A150" s="89" t="s">
        <v>6</v>
      </c>
      <c r="B150" s="40"/>
      <c r="C150" s="189"/>
      <c r="D150" s="189"/>
      <c r="E150" s="189"/>
      <c r="F150" s="189"/>
      <c r="G150" s="189"/>
      <c r="H150" s="189"/>
      <c r="I150" s="189"/>
      <c r="J150" s="189"/>
      <c r="K150" s="189"/>
    </row>
    <row r="151" spans="1:11" x14ac:dyDescent="0.2">
      <c r="A151" s="39"/>
      <c r="B151" s="40"/>
      <c r="C151" s="189"/>
      <c r="D151" s="189"/>
      <c r="E151" s="189"/>
      <c r="F151" s="189"/>
      <c r="G151" s="189"/>
      <c r="H151" s="189"/>
      <c r="I151" s="189"/>
      <c r="J151" s="189"/>
      <c r="K151" s="189"/>
    </row>
    <row r="152" spans="1:11" x14ac:dyDescent="0.2">
      <c r="A152" s="39"/>
      <c r="B152" s="40"/>
      <c r="C152" s="189"/>
      <c r="D152" s="189"/>
      <c r="E152" s="189"/>
      <c r="F152" s="189"/>
      <c r="G152" s="189"/>
      <c r="H152" s="189"/>
      <c r="I152" s="189"/>
      <c r="J152" s="189"/>
      <c r="K152" s="189"/>
    </row>
  </sheetData>
  <sheetProtection password="CC7B" sheet="1" objects="1" scenarios="1"/>
  <mergeCells count="25">
    <mergeCell ref="C37:K37"/>
    <mergeCell ref="C53:K53"/>
    <mergeCell ref="C5:K5"/>
    <mergeCell ref="C21:K21"/>
    <mergeCell ref="A4:K4"/>
    <mergeCell ref="A20:K20"/>
    <mergeCell ref="A36:K36"/>
    <mergeCell ref="A52:K52"/>
    <mergeCell ref="I2:J2"/>
    <mergeCell ref="A1:K1"/>
    <mergeCell ref="C2:D2"/>
    <mergeCell ref="E2:F2"/>
    <mergeCell ref="G2:H2"/>
    <mergeCell ref="A2:A3"/>
    <mergeCell ref="B2:B3"/>
    <mergeCell ref="C69:K69"/>
    <mergeCell ref="C85:K85"/>
    <mergeCell ref="A68:K68"/>
    <mergeCell ref="A84:K84"/>
    <mergeCell ref="A100:K100"/>
    <mergeCell ref="C101:K101"/>
    <mergeCell ref="C117:K117"/>
    <mergeCell ref="C133:K133"/>
    <mergeCell ref="A116:K116"/>
    <mergeCell ref="A132:K132"/>
  </mergeCells>
  <pageMargins left="0.70866141732283472" right="0.70866141732283472" top="0.35433070866141736" bottom="0.35433070866141736" header="0.31496062992125984" footer="0.11811023622047245"/>
  <pageSetup paperSize="9" scale="78" firstPageNumber="113" fitToHeight="0" orientation="landscape" useFirstPageNumber="1" r:id="rId1"/>
  <headerFooter>
    <oddFooter>&amp;C&amp;P</oddFooter>
  </headerFooter>
  <rowBreaks count="2" manualBreakCount="2">
    <brk id="52" max="16383" man="1"/>
    <brk id="9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K34"/>
  <sheetViews>
    <sheetView workbookViewId="0">
      <selection activeCell="K37" sqref="K37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8.28515625" style="177" customWidth="1"/>
    <col min="4" max="4" width="6.85546875" style="177" customWidth="1"/>
    <col min="5" max="5" width="8.5703125" style="177" customWidth="1"/>
    <col min="6" max="6" width="7.42578125" style="177" customWidth="1"/>
    <col min="7" max="7" width="8.7109375" style="177" customWidth="1"/>
    <col min="8" max="8" width="7" style="177" customWidth="1"/>
    <col min="9" max="11" width="9.140625" style="177"/>
    <col min="12" max="16384" width="9.140625" style="1"/>
  </cols>
  <sheetData>
    <row r="1" spans="1:11" ht="33.75" customHeight="1" x14ac:dyDescent="0.2">
      <c r="A1" s="562" t="s">
        <v>311</v>
      </c>
      <c r="B1" s="563"/>
      <c r="C1" s="563"/>
      <c r="D1" s="563"/>
      <c r="E1" s="563"/>
      <c r="F1" s="563"/>
      <c r="G1" s="563"/>
      <c r="H1" s="563"/>
      <c r="I1" s="563"/>
      <c r="J1" s="563"/>
      <c r="K1" s="549"/>
    </row>
    <row r="2" spans="1:11" s="5" customFormat="1" ht="38.25" customHeight="1" x14ac:dyDescent="0.2">
      <c r="A2" s="512" t="s">
        <v>242</v>
      </c>
      <c r="B2" s="525"/>
      <c r="C2" s="522" t="s">
        <v>0</v>
      </c>
      <c r="D2" s="522"/>
      <c r="E2" s="522" t="s">
        <v>2</v>
      </c>
      <c r="F2" s="522"/>
      <c r="G2" s="522" t="s">
        <v>1</v>
      </c>
      <c r="H2" s="522"/>
      <c r="I2" s="523" t="s">
        <v>3</v>
      </c>
      <c r="J2" s="524"/>
      <c r="K2" s="18" t="s">
        <v>4</v>
      </c>
    </row>
    <row r="3" spans="1:11" s="5" customFormat="1" ht="13.5" customHeight="1" thickBot="1" x14ac:dyDescent="0.25">
      <c r="A3" s="568"/>
      <c r="B3" s="515"/>
      <c r="C3" s="186" t="s">
        <v>7</v>
      </c>
      <c r="D3" s="186" t="s">
        <v>8</v>
      </c>
      <c r="E3" s="186" t="s">
        <v>7</v>
      </c>
      <c r="F3" s="186" t="s">
        <v>8</v>
      </c>
      <c r="G3" s="186" t="s">
        <v>7</v>
      </c>
      <c r="H3" s="186" t="s">
        <v>8</v>
      </c>
      <c r="I3" s="187" t="s">
        <v>7</v>
      </c>
      <c r="J3" s="187" t="s">
        <v>8</v>
      </c>
      <c r="K3" s="188"/>
    </row>
    <row r="4" spans="1:11" s="6" customFormat="1" ht="15" x14ac:dyDescent="0.25">
      <c r="A4" s="501" t="s">
        <v>251</v>
      </c>
      <c r="B4" s="564"/>
      <c r="C4" s="564"/>
      <c r="D4" s="564"/>
      <c r="E4" s="564"/>
      <c r="F4" s="564"/>
      <c r="G4" s="564"/>
      <c r="H4" s="564"/>
      <c r="I4" s="564"/>
      <c r="J4" s="564"/>
      <c r="K4" s="565"/>
    </row>
    <row r="5" spans="1:11" s="2" customFormat="1" x14ac:dyDescent="0.2">
      <c r="A5" s="73" t="s">
        <v>200</v>
      </c>
      <c r="B5" s="74" t="s">
        <v>199</v>
      </c>
      <c r="C5" s="492"/>
      <c r="D5" s="493"/>
      <c r="E5" s="493"/>
      <c r="F5" s="493"/>
      <c r="G5" s="493"/>
      <c r="H5" s="493"/>
      <c r="I5" s="493"/>
      <c r="J5" s="493"/>
      <c r="K5" s="494"/>
    </row>
    <row r="6" spans="1:11" x14ac:dyDescent="0.2">
      <c r="A6" s="52" t="s">
        <v>214</v>
      </c>
      <c r="B6" s="75" t="s">
        <v>201</v>
      </c>
      <c r="C6" s="254"/>
      <c r="D6" s="254"/>
      <c r="E6" s="254"/>
      <c r="F6" s="254"/>
      <c r="G6" s="254"/>
      <c r="H6" s="254"/>
      <c r="I6" s="255"/>
      <c r="J6" s="256"/>
      <c r="K6" s="257"/>
    </row>
    <row r="7" spans="1:11" x14ac:dyDescent="0.2">
      <c r="A7" s="52" t="s">
        <v>215</v>
      </c>
      <c r="B7" s="75" t="s">
        <v>202</v>
      </c>
      <c r="C7" s="254"/>
      <c r="D7" s="254"/>
      <c r="E7" s="254"/>
      <c r="F7" s="254"/>
      <c r="G7" s="254"/>
      <c r="H7" s="254"/>
      <c r="I7" s="255"/>
      <c r="J7" s="256"/>
      <c r="K7" s="257"/>
    </row>
    <row r="8" spans="1:11" x14ac:dyDescent="0.2">
      <c r="A8" s="52" t="s">
        <v>216</v>
      </c>
      <c r="B8" s="75" t="s">
        <v>203</v>
      </c>
      <c r="C8" s="254"/>
      <c r="D8" s="254"/>
      <c r="E8" s="254"/>
      <c r="F8" s="254"/>
      <c r="G8" s="254"/>
      <c r="H8" s="254"/>
      <c r="I8" s="255">
        <v>1</v>
      </c>
      <c r="J8" s="256"/>
      <c r="K8" s="257">
        <v>1</v>
      </c>
    </row>
    <row r="9" spans="1:11" x14ac:dyDescent="0.2">
      <c r="A9" s="52" t="s">
        <v>217</v>
      </c>
      <c r="B9" s="75" t="s">
        <v>204</v>
      </c>
      <c r="C9" s="254"/>
      <c r="D9" s="254"/>
      <c r="E9" s="254"/>
      <c r="F9" s="254"/>
      <c r="G9" s="254"/>
      <c r="H9" s="254"/>
      <c r="I9" s="255"/>
      <c r="J9" s="256"/>
      <c r="K9" s="257"/>
    </row>
    <row r="10" spans="1:11" x14ac:dyDescent="0.2">
      <c r="A10" s="52" t="s">
        <v>218</v>
      </c>
      <c r="B10" s="75" t="s">
        <v>205</v>
      </c>
      <c r="C10" s="254"/>
      <c r="D10" s="254"/>
      <c r="E10" s="254"/>
      <c r="F10" s="254"/>
      <c r="G10" s="254"/>
      <c r="H10" s="254"/>
      <c r="I10" s="255"/>
      <c r="J10" s="256"/>
      <c r="K10" s="257"/>
    </row>
    <row r="11" spans="1:11" x14ac:dyDescent="0.2">
      <c r="A11" s="52" t="s">
        <v>219</v>
      </c>
      <c r="B11" s="75" t="s">
        <v>206</v>
      </c>
      <c r="C11" s="254"/>
      <c r="D11" s="254"/>
      <c r="E11" s="254"/>
      <c r="F11" s="254"/>
      <c r="G11" s="254"/>
      <c r="H11" s="254"/>
      <c r="I11" s="255"/>
      <c r="J11" s="256"/>
      <c r="K11" s="257"/>
    </row>
    <row r="12" spans="1:11" x14ac:dyDescent="0.2">
      <c r="A12" s="52" t="s">
        <v>213</v>
      </c>
      <c r="B12" s="75" t="s">
        <v>207</v>
      </c>
      <c r="C12" s="254"/>
      <c r="D12" s="254"/>
      <c r="E12" s="254"/>
      <c r="F12" s="254"/>
      <c r="G12" s="254"/>
      <c r="H12" s="254"/>
      <c r="I12" s="255"/>
      <c r="J12" s="256"/>
      <c r="K12" s="257"/>
    </row>
    <row r="13" spans="1:11" x14ac:dyDescent="0.2">
      <c r="A13" s="52" t="s">
        <v>220</v>
      </c>
      <c r="B13" s="75" t="s">
        <v>208</v>
      </c>
      <c r="C13" s="254"/>
      <c r="D13" s="254"/>
      <c r="E13" s="254"/>
      <c r="F13" s="254"/>
      <c r="G13" s="254"/>
      <c r="H13" s="254"/>
      <c r="I13" s="255"/>
      <c r="J13" s="256"/>
      <c r="K13" s="257"/>
    </row>
    <row r="14" spans="1:11" x14ac:dyDescent="0.2">
      <c r="A14" s="52" t="s">
        <v>221</v>
      </c>
      <c r="B14" s="75" t="s">
        <v>209</v>
      </c>
      <c r="C14" s="254"/>
      <c r="D14" s="254"/>
      <c r="E14" s="254"/>
      <c r="F14" s="254"/>
      <c r="G14" s="254"/>
      <c r="H14" s="254"/>
      <c r="I14" s="255"/>
      <c r="J14" s="256"/>
      <c r="K14" s="257"/>
    </row>
    <row r="15" spans="1:11" x14ac:dyDescent="0.2">
      <c r="A15" s="52" t="s">
        <v>222</v>
      </c>
      <c r="B15" s="75" t="s">
        <v>210</v>
      </c>
      <c r="C15" s="258"/>
      <c r="D15" s="258"/>
      <c r="E15" s="258"/>
      <c r="F15" s="258"/>
      <c r="G15" s="258"/>
      <c r="H15" s="258"/>
      <c r="I15" s="259"/>
      <c r="J15" s="260"/>
      <c r="K15" s="261"/>
    </row>
    <row r="16" spans="1:11" x14ac:dyDescent="0.2">
      <c r="A16" s="52" t="s">
        <v>212</v>
      </c>
      <c r="B16" s="75" t="s">
        <v>211</v>
      </c>
      <c r="C16" s="258"/>
      <c r="D16" s="258"/>
      <c r="E16" s="258"/>
      <c r="F16" s="258"/>
      <c r="G16" s="258"/>
      <c r="H16" s="258"/>
      <c r="I16" s="259"/>
      <c r="J16" s="260"/>
      <c r="K16" s="261"/>
    </row>
    <row r="17" spans="1:11" ht="12.95" customHeight="1" x14ac:dyDescent="0.2">
      <c r="A17" s="78" t="s">
        <v>83</v>
      </c>
      <c r="B17" s="79" t="s">
        <v>84</v>
      </c>
      <c r="C17" s="262"/>
      <c r="D17" s="262"/>
      <c r="E17" s="262"/>
      <c r="F17" s="262"/>
      <c r="G17" s="262"/>
      <c r="H17" s="262"/>
      <c r="I17" s="262">
        <v>1</v>
      </c>
      <c r="J17" s="262"/>
      <c r="K17" s="263">
        <v>1</v>
      </c>
    </row>
    <row r="18" spans="1:11" s="6" customFormat="1" ht="15" x14ac:dyDescent="0.25">
      <c r="A18" s="495" t="s">
        <v>253</v>
      </c>
      <c r="B18" s="566"/>
      <c r="C18" s="566"/>
      <c r="D18" s="566"/>
      <c r="E18" s="566"/>
      <c r="F18" s="566"/>
      <c r="G18" s="566"/>
      <c r="H18" s="566"/>
      <c r="I18" s="566"/>
      <c r="J18" s="566"/>
      <c r="K18" s="567"/>
    </row>
    <row r="19" spans="1:11" s="2" customFormat="1" x14ac:dyDescent="0.2">
      <c r="A19" s="73" t="s">
        <v>200</v>
      </c>
      <c r="B19" s="74" t="s">
        <v>199</v>
      </c>
      <c r="C19" s="492"/>
      <c r="D19" s="493"/>
      <c r="E19" s="493"/>
      <c r="F19" s="493"/>
      <c r="G19" s="493"/>
      <c r="H19" s="493"/>
      <c r="I19" s="493"/>
      <c r="J19" s="493"/>
      <c r="K19" s="494"/>
    </row>
    <row r="20" spans="1:11" x14ac:dyDescent="0.2">
      <c r="A20" s="52" t="s">
        <v>214</v>
      </c>
      <c r="B20" s="75" t="s">
        <v>201</v>
      </c>
      <c r="C20" s="165"/>
      <c r="D20" s="165"/>
      <c r="E20" s="165"/>
      <c r="F20" s="165"/>
      <c r="G20" s="165"/>
      <c r="H20" s="165"/>
      <c r="I20" s="167"/>
      <c r="J20" s="168"/>
      <c r="K20" s="166"/>
    </row>
    <row r="21" spans="1:11" x14ac:dyDescent="0.2">
      <c r="A21" s="52" t="s">
        <v>215</v>
      </c>
      <c r="B21" s="75" t="s">
        <v>202</v>
      </c>
      <c r="C21" s="165"/>
      <c r="D21" s="165"/>
      <c r="E21" s="165"/>
      <c r="F21" s="165"/>
      <c r="G21" s="165"/>
      <c r="H21" s="165"/>
      <c r="I21" s="167"/>
      <c r="J21" s="168"/>
      <c r="K21" s="166"/>
    </row>
    <row r="22" spans="1:11" x14ac:dyDescent="0.2">
      <c r="A22" s="52" t="s">
        <v>216</v>
      </c>
      <c r="B22" s="75" t="s">
        <v>203</v>
      </c>
      <c r="C22" s="165"/>
      <c r="D22" s="165"/>
      <c r="E22" s="165"/>
      <c r="F22" s="165"/>
      <c r="G22" s="165"/>
      <c r="H22" s="165"/>
      <c r="I22" s="167">
        <v>1</v>
      </c>
      <c r="J22" s="168"/>
      <c r="K22" s="166">
        <v>1</v>
      </c>
    </row>
    <row r="23" spans="1:11" x14ac:dyDescent="0.2">
      <c r="A23" s="52" t="s">
        <v>217</v>
      </c>
      <c r="B23" s="75" t="s">
        <v>204</v>
      </c>
      <c r="C23" s="165"/>
      <c r="D23" s="165"/>
      <c r="E23" s="165"/>
      <c r="F23" s="165"/>
      <c r="G23" s="165"/>
      <c r="H23" s="165"/>
      <c r="I23" s="167"/>
      <c r="J23" s="168"/>
      <c r="K23" s="166"/>
    </row>
    <row r="24" spans="1:11" x14ac:dyDescent="0.2">
      <c r="A24" s="52" t="s">
        <v>218</v>
      </c>
      <c r="B24" s="75" t="s">
        <v>205</v>
      </c>
      <c r="C24" s="165"/>
      <c r="D24" s="165"/>
      <c r="E24" s="165"/>
      <c r="F24" s="165"/>
      <c r="G24" s="165"/>
      <c r="H24" s="165"/>
      <c r="I24" s="167"/>
      <c r="J24" s="168"/>
      <c r="K24" s="166"/>
    </row>
    <row r="25" spans="1:11" x14ac:dyDescent="0.2">
      <c r="A25" s="52" t="s">
        <v>219</v>
      </c>
      <c r="B25" s="75" t="s">
        <v>206</v>
      </c>
      <c r="C25" s="165"/>
      <c r="D25" s="165"/>
      <c r="E25" s="165"/>
      <c r="F25" s="165"/>
      <c r="G25" s="165"/>
      <c r="H25" s="165"/>
      <c r="I25" s="167"/>
      <c r="J25" s="168"/>
      <c r="K25" s="166"/>
    </row>
    <row r="26" spans="1:11" x14ac:dyDescent="0.2">
      <c r="A26" s="52" t="s">
        <v>213</v>
      </c>
      <c r="B26" s="75" t="s">
        <v>207</v>
      </c>
      <c r="C26" s="165"/>
      <c r="D26" s="165"/>
      <c r="E26" s="165"/>
      <c r="F26" s="165"/>
      <c r="G26" s="165"/>
      <c r="H26" s="165"/>
      <c r="I26" s="167"/>
      <c r="J26" s="168"/>
      <c r="K26" s="166"/>
    </row>
    <row r="27" spans="1:11" x14ac:dyDescent="0.2">
      <c r="A27" s="52" t="s">
        <v>220</v>
      </c>
      <c r="B27" s="75" t="s">
        <v>208</v>
      </c>
      <c r="C27" s="165"/>
      <c r="D27" s="165"/>
      <c r="E27" s="165"/>
      <c r="F27" s="165"/>
      <c r="G27" s="165"/>
      <c r="H27" s="165"/>
      <c r="I27" s="167"/>
      <c r="J27" s="168"/>
      <c r="K27" s="166"/>
    </row>
    <row r="28" spans="1:11" x14ac:dyDescent="0.2">
      <c r="A28" s="52" t="s">
        <v>221</v>
      </c>
      <c r="B28" s="75" t="s">
        <v>209</v>
      </c>
      <c r="C28" s="165"/>
      <c r="D28" s="165"/>
      <c r="E28" s="165"/>
      <c r="F28" s="165"/>
      <c r="G28" s="165"/>
      <c r="H28" s="165"/>
      <c r="I28" s="167"/>
      <c r="J28" s="168"/>
      <c r="K28" s="166"/>
    </row>
    <row r="29" spans="1:11" x14ac:dyDescent="0.2">
      <c r="A29" s="52" t="s">
        <v>222</v>
      </c>
      <c r="B29" s="75" t="s">
        <v>210</v>
      </c>
      <c r="C29" s="165"/>
      <c r="D29" s="165"/>
      <c r="E29" s="165"/>
      <c r="F29" s="165"/>
      <c r="G29" s="165"/>
      <c r="H29" s="165"/>
      <c r="I29" s="167"/>
      <c r="J29" s="168"/>
      <c r="K29" s="166"/>
    </row>
    <row r="30" spans="1:11" ht="13.5" thickBot="1" x14ac:dyDescent="0.25">
      <c r="A30" s="52" t="s">
        <v>212</v>
      </c>
      <c r="B30" s="75" t="s">
        <v>211</v>
      </c>
      <c r="C30" s="264"/>
      <c r="D30" s="264"/>
      <c r="E30" s="264"/>
      <c r="F30" s="264"/>
      <c r="G30" s="264"/>
      <c r="H30" s="264"/>
      <c r="I30" s="174"/>
      <c r="J30" s="175"/>
      <c r="K30" s="176"/>
    </row>
    <row r="31" spans="1:11" ht="13.5" thickBot="1" x14ac:dyDescent="0.25">
      <c r="A31" s="190" t="s">
        <v>309</v>
      </c>
      <c r="B31" s="191" t="s">
        <v>84</v>
      </c>
      <c r="C31" s="192"/>
      <c r="D31" s="192"/>
      <c r="E31" s="192"/>
      <c r="F31" s="192"/>
      <c r="G31" s="192"/>
      <c r="H31" s="192"/>
      <c r="I31" s="192">
        <v>1</v>
      </c>
      <c r="J31" s="192"/>
      <c r="K31" s="193">
        <v>1</v>
      </c>
    </row>
    <row r="33" spans="1:1" x14ac:dyDescent="0.2">
      <c r="A33" s="2" t="s">
        <v>5</v>
      </c>
    </row>
    <row r="34" spans="1:1" x14ac:dyDescent="0.2">
      <c r="A34" s="4" t="s">
        <v>6</v>
      </c>
    </row>
  </sheetData>
  <sheetProtection password="CC7B" sheet="1" objects="1" scenarios="1"/>
  <mergeCells count="11">
    <mergeCell ref="C5:K5"/>
    <mergeCell ref="C19:K19"/>
    <mergeCell ref="A4:K4"/>
    <mergeCell ref="A18:K18"/>
    <mergeCell ref="A1:K1"/>
    <mergeCell ref="C2:D2"/>
    <mergeCell ref="E2:F2"/>
    <mergeCell ref="G2:H2"/>
    <mergeCell ref="I2:J2"/>
    <mergeCell ref="A2:A3"/>
    <mergeCell ref="B2:B3"/>
  </mergeCells>
  <pageMargins left="0.70866141732283472" right="0.70866141732283472" top="0.55118110236220474" bottom="0.55118110236220474" header="0.31496062992125984" footer="0.31496062992125984"/>
  <pageSetup paperSize="9" firstPageNumber="116" fitToHeight="0" orientation="landscape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workbookViewId="0">
      <selection activeCell="D32" sqref="D32"/>
    </sheetView>
  </sheetViews>
  <sheetFormatPr defaultRowHeight="15" x14ac:dyDescent="0.25"/>
  <cols>
    <col min="1" max="1" width="25" customWidth="1"/>
  </cols>
  <sheetData>
    <row r="1" spans="1:14" ht="30" customHeight="1" thickBot="1" x14ac:dyDescent="0.3">
      <c r="A1" s="570" t="s">
        <v>162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2"/>
    </row>
    <row r="2" spans="1:14" ht="24.75" customHeight="1" x14ac:dyDescent="0.25">
      <c r="A2" s="578" t="s">
        <v>293</v>
      </c>
      <c r="B2" s="573" t="s">
        <v>0</v>
      </c>
      <c r="C2" s="573"/>
      <c r="D2" s="573"/>
      <c r="E2" s="573" t="s">
        <v>2</v>
      </c>
      <c r="F2" s="573"/>
      <c r="G2" s="573"/>
      <c r="H2" s="573" t="s">
        <v>1</v>
      </c>
      <c r="I2" s="573"/>
      <c r="J2" s="573"/>
      <c r="K2" s="573" t="s">
        <v>89</v>
      </c>
      <c r="L2" s="573"/>
      <c r="M2" s="574"/>
      <c r="N2" s="575" t="s">
        <v>4</v>
      </c>
    </row>
    <row r="3" spans="1:14" ht="15" customHeight="1" x14ac:dyDescent="0.25">
      <c r="A3" s="579"/>
      <c r="B3" s="153" t="s">
        <v>7</v>
      </c>
      <c r="C3" s="153" t="s">
        <v>8</v>
      </c>
      <c r="D3" s="153" t="s">
        <v>4</v>
      </c>
      <c r="E3" s="153" t="s">
        <v>7</v>
      </c>
      <c r="F3" s="153" t="s">
        <v>8</v>
      </c>
      <c r="G3" s="153" t="s">
        <v>4</v>
      </c>
      <c r="H3" s="153" t="s">
        <v>7</v>
      </c>
      <c r="I3" s="153" t="s">
        <v>8</v>
      </c>
      <c r="J3" s="153" t="s">
        <v>4</v>
      </c>
      <c r="K3" s="153" t="s">
        <v>7</v>
      </c>
      <c r="L3" s="153" t="s">
        <v>8</v>
      </c>
      <c r="M3" s="154" t="s">
        <v>4</v>
      </c>
      <c r="N3" s="576"/>
    </row>
    <row r="4" spans="1:14" ht="15" customHeight="1" x14ac:dyDescent="0.25">
      <c r="A4" s="103" t="s">
        <v>244</v>
      </c>
      <c r="B4" s="104">
        <v>48.18</v>
      </c>
      <c r="C4" s="104">
        <v>55.16</v>
      </c>
      <c r="D4" s="105">
        <v>51.31</v>
      </c>
      <c r="E4" s="106">
        <v>0</v>
      </c>
      <c r="F4" s="104">
        <v>0</v>
      </c>
      <c r="G4" s="107">
        <v>0</v>
      </c>
      <c r="H4" s="108">
        <v>43.21</v>
      </c>
      <c r="I4" s="104">
        <v>0</v>
      </c>
      <c r="J4" s="104">
        <v>43.21</v>
      </c>
      <c r="K4" s="108">
        <v>10</v>
      </c>
      <c r="L4" s="104">
        <v>0</v>
      </c>
      <c r="M4" s="107">
        <v>9.09</v>
      </c>
      <c r="N4" s="109">
        <v>49.41</v>
      </c>
    </row>
    <row r="5" spans="1:14" ht="15" customHeight="1" x14ac:dyDescent="0.25">
      <c r="A5" s="103" t="s">
        <v>245</v>
      </c>
      <c r="B5" s="104">
        <v>80.349999999999994</v>
      </c>
      <c r="C5" s="104">
        <v>59.26</v>
      </c>
      <c r="D5" s="105">
        <v>73.62</v>
      </c>
      <c r="E5" s="106">
        <v>0</v>
      </c>
      <c r="F5" s="104">
        <v>0</v>
      </c>
      <c r="G5" s="107">
        <v>0</v>
      </c>
      <c r="H5" s="108">
        <v>33.33</v>
      </c>
      <c r="I5" s="104">
        <v>26.47</v>
      </c>
      <c r="J5" s="104">
        <v>27.91</v>
      </c>
      <c r="K5" s="108">
        <v>0</v>
      </c>
      <c r="L5" s="104">
        <v>0</v>
      </c>
      <c r="M5" s="107">
        <v>0</v>
      </c>
      <c r="N5" s="109">
        <v>65.89</v>
      </c>
    </row>
    <row r="6" spans="1:14" x14ac:dyDescent="0.25">
      <c r="A6" s="103" t="s">
        <v>246</v>
      </c>
      <c r="B6" s="110">
        <v>22.5</v>
      </c>
      <c r="C6" s="110">
        <v>0</v>
      </c>
      <c r="D6" s="111">
        <v>22.5</v>
      </c>
      <c r="E6" s="112">
        <v>0</v>
      </c>
      <c r="F6" s="110">
        <v>0</v>
      </c>
      <c r="G6" s="113">
        <v>0</v>
      </c>
      <c r="H6" s="114">
        <v>27.66</v>
      </c>
      <c r="I6" s="110">
        <v>0</v>
      </c>
      <c r="J6" s="110">
        <v>27.66</v>
      </c>
      <c r="K6" s="114">
        <v>0</v>
      </c>
      <c r="L6" s="110">
        <v>33.33</v>
      </c>
      <c r="M6" s="113">
        <v>14.29</v>
      </c>
      <c r="N6" s="115">
        <v>23.88</v>
      </c>
    </row>
    <row r="7" spans="1:14" x14ac:dyDescent="0.25">
      <c r="A7" s="103" t="s">
        <v>247</v>
      </c>
      <c r="B7" s="104">
        <v>29.82</v>
      </c>
      <c r="C7" s="104">
        <v>35</v>
      </c>
      <c r="D7" s="105">
        <v>31.2</v>
      </c>
      <c r="E7" s="106">
        <v>0</v>
      </c>
      <c r="F7" s="104">
        <v>0</v>
      </c>
      <c r="G7" s="107">
        <v>0</v>
      </c>
      <c r="H7" s="108">
        <v>16.670000000000002</v>
      </c>
      <c r="I7" s="104">
        <v>30.77</v>
      </c>
      <c r="J7" s="104">
        <v>25</v>
      </c>
      <c r="K7" s="108">
        <v>0</v>
      </c>
      <c r="L7" s="104">
        <v>0</v>
      </c>
      <c r="M7" s="107">
        <v>0</v>
      </c>
      <c r="N7" s="109">
        <v>30.55</v>
      </c>
    </row>
    <row r="8" spans="1:14" x14ac:dyDescent="0.25">
      <c r="A8" s="103" t="s">
        <v>248</v>
      </c>
      <c r="B8" s="104">
        <v>76.98</v>
      </c>
      <c r="C8" s="104">
        <v>77.14</v>
      </c>
      <c r="D8" s="105">
        <v>77.03</v>
      </c>
      <c r="E8" s="106">
        <v>0</v>
      </c>
      <c r="F8" s="104">
        <v>0</v>
      </c>
      <c r="G8" s="107">
        <v>0</v>
      </c>
      <c r="H8" s="108">
        <v>73.33</v>
      </c>
      <c r="I8" s="104">
        <v>30.38</v>
      </c>
      <c r="J8" s="104">
        <v>42.2</v>
      </c>
      <c r="K8" s="108">
        <v>0</v>
      </c>
      <c r="L8" s="104">
        <v>0</v>
      </c>
      <c r="M8" s="107">
        <v>0</v>
      </c>
      <c r="N8" s="109">
        <v>64.489999999999995</v>
      </c>
    </row>
    <row r="9" spans="1:14" x14ac:dyDescent="0.25">
      <c r="A9" s="103" t="s">
        <v>251</v>
      </c>
      <c r="B9" s="116">
        <v>40.24</v>
      </c>
      <c r="C9" s="116">
        <v>43.56</v>
      </c>
      <c r="D9" s="117">
        <v>42.08</v>
      </c>
      <c r="E9" s="118">
        <v>0</v>
      </c>
      <c r="F9" s="116">
        <v>0</v>
      </c>
      <c r="G9" s="119">
        <v>0</v>
      </c>
      <c r="H9" s="120">
        <v>32.56</v>
      </c>
      <c r="I9" s="116">
        <v>10</v>
      </c>
      <c r="J9" s="116">
        <v>21.69</v>
      </c>
      <c r="K9" s="120">
        <v>0</v>
      </c>
      <c r="L9" s="116">
        <v>0</v>
      </c>
      <c r="M9" s="119">
        <v>0</v>
      </c>
      <c r="N9" s="121">
        <v>34.67</v>
      </c>
    </row>
    <row r="10" spans="1:14" x14ac:dyDescent="0.25">
      <c r="A10" s="103" t="s">
        <v>249</v>
      </c>
      <c r="B10" s="104">
        <v>35.25</v>
      </c>
      <c r="C10" s="104">
        <v>25</v>
      </c>
      <c r="D10" s="105">
        <v>31.84</v>
      </c>
      <c r="E10" s="106">
        <v>14.29</v>
      </c>
      <c r="F10" s="104">
        <v>24.18</v>
      </c>
      <c r="G10" s="107">
        <v>20.41</v>
      </c>
      <c r="H10" s="108">
        <v>20.170000000000002</v>
      </c>
      <c r="I10" s="104">
        <v>9</v>
      </c>
      <c r="J10" s="104">
        <v>15.07</v>
      </c>
      <c r="K10" s="108">
        <v>0</v>
      </c>
      <c r="L10" s="104">
        <v>33.33</v>
      </c>
      <c r="M10" s="107">
        <v>5.88</v>
      </c>
      <c r="N10" s="109">
        <v>26.09</v>
      </c>
    </row>
    <row r="11" spans="1:14" ht="15.75" thickBot="1" x14ac:dyDescent="0.3">
      <c r="A11" s="122" t="s">
        <v>250</v>
      </c>
      <c r="B11" s="104">
        <v>58.08</v>
      </c>
      <c r="C11" s="104">
        <v>69.88</v>
      </c>
      <c r="D11" s="105">
        <v>60.7</v>
      </c>
      <c r="E11" s="106">
        <v>0</v>
      </c>
      <c r="F11" s="104">
        <v>0</v>
      </c>
      <c r="G11" s="107">
        <v>0</v>
      </c>
      <c r="H11" s="108">
        <v>21.05</v>
      </c>
      <c r="I11" s="104">
        <v>0</v>
      </c>
      <c r="J11" s="104">
        <v>19.670000000000002</v>
      </c>
      <c r="K11" s="108">
        <v>0</v>
      </c>
      <c r="L11" s="104">
        <v>0</v>
      </c>
      <c r="M11" s="107">
        <v>0</v>
      </c>
      <c r="N11" s="109">
        <v>54.07</v>
      </c>
    </row>
    <row r="12" spans="1:14" ht="15.75" thickBot="1" x14ac:dyDescent="0.3">
      <c r="A12" s="265" t="s">
        <v>309</v>
      </c>
      <c r="B12" s="266">
        <v>47.78</v>
      </c>
      <c r="C12" s="266">
        <v>47.81</v>
      </c>
      <c r="D12" s="267">
        <v>47.79</v>
      </c>
      <c r="E12" s="268">
        <v>14.29</v>
      </c>
      <c r="F12" s="266">
        <v>24.18</v>
      </c>
      <c r="G12" s="269">
        <v>20.41</v>
      </c>
      <c r="H12" s="270">
        <v>31.19</v>
      </c>
      <c r="I12" s="266">
        <v>19.079999999999998</v>
      </c>
      <c r="J12" s="266">
        <v>26.2</v>
      </c>
      <c r="K12" s="270">
        <v>2.27</v>
      </c>
      <c r="L12" s="266">
        <v>14.29</v>
      </c>
      <c r="M12" s="269">
        <v>5.17</v>
      </c>
      <c r="N12" s="271">
        <v>41.67</v>
      </c>
    </row>
    <row r="13" spans="1:14" ht="8.25" customHeight="1" x14ac:dyDescent="0.25"/>
    <row r="14" spans="1:14" ht="14.45" customHeight="1" x14ac:dyDescent="0.25">
      <c r="A14" s="569"/>
      <c r="B14" s="569"/>
      <c r="C14" s="569"/>
      <c r="D14" s="569"/>
      <c r="E14" s="569"/>
      <c r="F14" s="569"/>
      <c r="G14" s="569"/>
      <c r="H14" s="569"/>
      <c r="I14" s="569"/>
      <c r="J14" s="569"/>
      <c r="K14" s="569"/>
      <c r="L14" s="569"/>
      <c r="M14" s="569"/>
      <c r="N14" s="569"/>
    </row>
    <row r="15" spans="1:14" x14ac:dyDescent="0.25">
      <c r="A15" s="577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</row>
    <row r="16" spans="1:14" ht="30" customHeight="1" x14ac:dyDescent="0.25">
      <c r="A16" s="569"/>
      <c r="B16" s="569"/>
      <c r="C16" s="569"/>
      <c r="D16" s="569"/>
      <c r="E16" s="569"/>
      <c r="F16" s="569"/>
      <c r="G16" s="569"/>
      <c r="H16" s="569"/>
      <c r="I16" s="569"/>
      <c r="J16" s="569"/>
      <c r="K16" s="569"/>
      <c r="L16" s="569"/>
      <c r="M16" s="569"/>
      <c r="N16" s="569"/>
    </row>
    <row r="17" spans="1:14" x14ac:dyDescent="0.25">
      <c r="A17" s="2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 x14ac:dyDescent="0.25">
      <c r="A18" s="4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  <row r="19" spans="1:14" x14ac:dyDescent="0.25">
      <c r="A19" s="569"/>
      <c r="B19" s="569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</row>
    <row r="20" spans="1:14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spans="1:14" x14ac:dyDescent="0.25">
      <c r="A21" s="5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557"/>
      <c r="B22" s="557"/>
      <c r="C22" s="557"/>
      <c r="D22" s="557"/>
      <c r="E22" s="557"/>
      <c r="F22" s="557"/>
      <c r="G22" s="557"/>
      <c r="H22" s="557"/>
      <c r="I22" s="557"/>
      <c r="J22" s="557"/>
      <c r="K22" s="557"/>
      <c r="L22" s="557"/>
      <c r="M22" s="557"/>
      <c r="N22" s="557"/>
    </row>
  </sheetData>
  <sheetProtection password="CC7B" sheet="1" objects="1" scenarios="1"/>
  <mergeCells count="12">
    <mergeCell ref="A19:N19"/>
    <mergeCell ref="A22:N22"/>
    <mergeCell ref="A1:N1"/>
    <mergeCell ref="A16:N16"/>
    <mergeCell ref="B2:D2"/>
    <mergeCell ref="E2:G2"/>
    <mergeCell ref="H2:J2"/>
    <mergeCell ref="K2:M2"/>
    <mergeCell ref="N2:N3"/>
    <mergeCell ref="A14:N14"/>
    <mergeCell ref="A15:N15"/>
    <mergeCell ref="A2:A3"/>
  </mergeCells>
  <pageMargins left="0.70866141732283472" right="0.70866141732283472" top="0.78740157480314965" bottom="0.78740157480314965" header="0.31496062992125984" footer="0.31496062992125984"/>
  <pageSetup paperSize="9" scale="91" firstPageNumber="117" orientation="landscape" useFirstPageNumber="1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C25"/>
  <sheetViews>
    <sheetView zoomScaleNormal="100" workbookViewId="0">
      <selection activeCell="B13" sqref="B13"/>
    </sheetView>
  </sheetViews>
  <sheetFormatPr defaultColWidth="9.140625" defaultRowHeight="12.75" x14ac:dyDescent="0.2"/>
  <cols>
    <col min="1" max="1" width="54.85546875" style="2" customWidth="1"/>
    <col min="2" max="2" width="13.42578125" style="2" customWidth="1"/>
    <col min="3" max="3" width="22.42578125" style="2" customWidth="1"/>
    <col min="4" max="5" width="9.140625" style="2"/>
    <col min="6" max="6" width="11.42578125" style="2" bestFit="1" customWidth="1"/>
    <col min="7" max="7" width="9.140625" style="2"/>
    <col min="8" max="8" width="11.42578125" style="2" bestFit="1" customWidth="1"/>
    <col min="9" max="16384" width="9.140625" style="2"/>
  </cols>
  <sheetData>
    <row r="1" spans="1:3" ht="39.950000000000003" customHeight="1" x14ac:dyDescent="0.2">
      <c r="A1" s="580" t="s">
        <v>312</v>
      </c>
      <c r="B1" s="581"/>
      <c r="C1" s="582"/>
    </row>
    <row r="2" spans="1:3" ht="39.950000000000003" customHeight="1" x14ac:dyDescent="0.2">
      <c r="A2" s="160" t="s">
        <v>242</v>
      </c>
      <c r="B2" s="17"/>
      <c r="C2" s="205"/>
    </row>
    <row r="3" spans="1:3" ht="15" customHeight="1" x14ac:dyDescent="0.2">
      <c r="A3" s="58" t="s">
        <v>39</v>
      </c>
      <c r="B3" s="156" t="s">
        <v>40</v>
      </c>
      <c r="C3" s="140" t="s">
        <v>313</v>
      </c>
    </row>
    <row r="4" spans="1:3" ht="15" customHeight="1" x14ac:dyDescent="0.2">
      <c r="A4" s="272" t="s">
        <v>53</v>
      </c>
      <c r="B4" s="155">
        <v>96</v>
      </c>
      <c r="C4" s="275">
        <v>7828.33</v>
      </c>
    </row>
    <row r="5" spans="1:3" ht="30" customHeight="1" x14ac:dyDescent="0.2">
      <c r="A5" s="272" t="s">
        <v>54</v>
      </c>
      <c r="B5" s="155"/>
      <c r="C5" s="275"/>
    </row>
    <row r="6" spans="1:3" ht="30" customHeight="1" x14ac:dyDescent="0.2">
      <c r="A6" s="272" t="s">
        <v>55</v>
      </c>
      <c r="B6" s="155">
        <v>191</v>
      </c>
      <c r="C6" s="275">
        <v>27290.01</v>
      </c>
    </row>
    <row r="7" spans="1:3" ht="15" customHeight="1" x14ac:dyDescent="0.2">
      <c r="A7" s="272" t="s">
        <v>56</v>
      </c>
      <c r="B7" s="155">
        <v>19</v>
      </c>
      <c r="C7" s="275">
        <v>11500</v>
      </c>
    </row>
    <row r="8" spans="1:3" ht="15" customHeight="1" x14ac:dyDescent="0.2">
      <c r="A8" s="272" t="s">
        <v>62</v>
      </c>
      <c r="B8" s="155">
        <v>22</v>
      </c>
      <c r="C8" s="275">
        <v>25550</v>
      </c>
    </row>
    <row r="9" spans="1:3" ht="15" customHeight="1" x14ac:dyDescent="0.2">
      <c r="A9" s="272" t="s">
        <v>57</v>
      </c>
      <c r="B9" s="155">
        <v>3183</v>
      </c>
      <c r="C9" s="275">
        <v>9622.1200000000008</v>
      </c>
    </row>
    <row r="10" spans="1:3" ht="15" customHeight="1" x14ac:dyDescent="0.2">
      <c r="A10" s="273" t="s">
        <v>314</v>
      </c>
      <c r="B10" s="155">
        <v>1662</v>
      </c>
      <c r="C10" s="275">
        <v>8509.59</v>
      </c>
    </row>
    <row r="11" spans="1:3" ht="15" customHeight="1" x14ac:dyDescent="0.2">
      <c r="A11" s="272" t="s">
        <v>58</v>
      </c>
      <c r="B11" s="155">
        <v>104</v>
      </c>
      <c r="C11" s="275">
        <v>55365.64</v>
      </c>
    </row>
    <row r="12" spans="1:3" ht="15" customHeight="1" x14ac:dyDescent="0.2">
      <c r="A12" s="272" t="s">
        <v>59</v>
      </c>
      <c r="B12" s="155">
        <v>1</v>
      </c>
      <c r="C12" s="275">
        <v>181104</v>
      </c>
    </row>
    <row r="13" spans="1:3" ht="15" customHeight="1" x14ac:dyDescent="0.2">
      <c r="A13" s="272" t="s">
        <v>60</v>
      </c>
      <c r="B13" s="155">
        <v>181</v>
      </c>
      <c r="C13" s="275">
        <v>96268.13</v>
      </c>
    </row>
    <row r="14" spans="1:3" ht="15" customHeight="1" x14ac:dyDescent="0.2">
      <c r="A14" s="272" t="s">
        <v>61</v>
      </c>
      <c r="B14" s="155"/>
      <c r="C14" s="276"/>
    </row>
    <row r="15" spans="1:3" ht="15" customHeight="1" thickBot="1" x14ac:dyDescent="0.25">
      <c r="A15" s="274" t="s">
        <v>4</v>
      </c>
      <c r="B15" s="277">
        <f>SUM(B4:B9,B11:B14)</f>
        <v>3797</v>
      </c>
      <c r="C15" s="278">
        <f>((C4*B4)+(C5*B5)+(C6*B6)+(C7*B7)+(C8*B8)+(C9*B9)+(C11*B11)+(C12*B12)+(C13*B13)+(C14*B14))/B15</f>
        <v>15995.623292072689</v>
      </c>
    </row>
    <row r="16" spans="1:3" ht="15" customHeight="1" x14ac:dyDescent="0.2">
      <c r="A16" s="1"/>
      <c r="B16" s="1"/>
      <c r="C16" s="1"/>
    </row>
    <row r="17" spans="1:3" ht="15" customHeight="1" x14ac:dyDescent="0.2">
      <c r="A17" s="41"/>
      <c r="B17" s="1"/>
      <c r="C17" s="1"/>
    </row>
    <row r="18" spans="1:3" ht="39" customHeight="1" x14ac:dyDescent="0.2">
      <c r="A18" s="583"/>
      <c r="B18" s="583"/>
      <c r="C18" s="583"/>
    </row>
    <row r="19" spans="1:3" ht="30" customHeight="1" x14ac:dyDescent="0.2">
      <c r="A19" s="583"/>
      <c r="B19" s="583"/>
      <c r="C19" s="583"/>
    </row>
    <row r="20" spans="1:3" ht="38.25" customHeight="1" x14ac:dyDescent="0.2">
      <c r="A20" s="584"/>
      <c r="B20" s="584"/>
      <c r="C20" s="584"/>
    </row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5" spans="1:3" ht="15" customHeight="1" x14ac:dyDescent="0.2"/>
  </sheetData>
  <sheetProtection password="CC7B" sheet="1" objects="1" scenarios="1"/>
  <mergeCells count="4">
    <mergeCell ref="A1:C1"/>
    <mergeCell ref="A18:C18"/>
    <mergeCell ref="A20:C20"/>
    <mergeCell ref="A19:C19"/>
  </mergeCells>
  <pageMargins left="0.70866141732283472" right="0.70866141732283472" top="0.74803149606299213" bottom="0.74803149606299213" header="0.31496062992125984" footer="0.31496062992125984"/>
  <pageSetup paperSize="9" scale="96" firstPageNumber="118" orientation="portrait" useFirstPageNumber="1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K152"/>
  <sheetViews>
    <sheetView topLeftCell="A51" zoomScaleNormal="100" workbookViewId="0">
      <selection activeCell="F95" sqref="F95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8.28515625" style="177" customWidth="1"/>
    <col min="4" max="4" width="6.85546875" style="177" customWidth="1"/>
    <col min="5" max="5" width="8.5703125" style="177" customWidth="1"/>
    <col min="6" max="6" width="7.42578125" style="177" customWidth="1"/>
    <col min="7" max="7" width="8.7109375" style="177" customWidth="1"/>
    <col min="8" max="8" width="7" style="177" customWidth="1"/>
    <col min="9" max="11" width="9.140625" style="177"/>
    <col min="12" max="16384" width="9.140625" style="1"/>
  </cols>
  <sheetData>
    <row r="1" spans="1:11" ht="42.75" customHeight="1" x14ac:dyDescent="0.2">
      <c r="A1" s="588" t="s">
        <v>142</v>
      </c>
      <c r="B1" s="505"/>
      <c r="C1" s="505"/>
      <c r="D1" s="505"/>
      <c r="E1" s="505"/>
      <c r="F1" s="505"/>
      <c r="G1" s="505"/>
      <c r="H1" s="505"/>
      <c r="I1" s="505"/>
      <c r="J1" s="506"/>
      <c r="K1" s="507"/>
    </row>
    <row r="2" spans="1:11" s="5" customFormat="1" ht="38.25" customHeight="1" x14ac:dyDescent="0.2">
      <c r="A2" s="589" t="s">
        <v>242</v>
      </c>
      <c r="B2" s="591"/>
      <c r="C2" s="522" t="s">
        <v>0</v>
      </c>
      <c r="D2" s="522"/>
      <c r="E2" s="522" t="s">
        <v>2</v>
      </c>
      <c r="F2" s="522"/>
      <c r="G2" s="522" t="s">
        <v>1</v>
      </c>
      <c r="H2" s="522"/>
      <c r="I2" s="523" t="s">
        <v>3</v>
      </c>
      <c r="J2" s="524"/>
      <c r="K2" s="18" t="s">
        <v>4</v>
      </c>
    </row>
    <row r="3" spans="1:11" s="5" customFormat="1" ht="15.75" customHeight="1" thickBot="1" x14ac:dyDescent="0.25">
      <c r="A3" s="590"/>
      <c r="B3" s="592"/>
      <c r="C3" s="186" t="s">
        <v>7</v>
      </c>
      <c r="D3" s="186" t="s">
        <v>8</v>
      </c>
      <c r="E3" s="186" t="s">
        <v>7</v>
      </c>
      <c r="F3" s="186" t="s">
        <v>8</v>
      </c>
      <c r="G3" s="186" t="s">
        <v>7</v>
      </c>
      <c r="H3" s="186" t="s">
        <v>8</v>
      </c>
      <c r="I3" s="187" t="s">
        <v>7</v>
      </c>
      <c r="J3" s="187" t="s">
        <v>8</v>
      </c>
      <c r="K3" s="188"/>
    </row>
    <row r="4" spans="1:11" s="5" customFormat="1" ht="15" x14ac:dyDescent="0.25">
      <c r="A4" s="501" t="s">
        <v>244</v>
      </c>
      <c r="B4" s="526"/>
      <c r="C4" s="526"/>
      <c r="D4" s="526"/>
      <c r="E4" s="526"/>
      <c r="F4" s="526"/>
      <c r="G4" s="526"/>
      <c r="H4" s="526"/>
      <c r="I4" s="526"/>
      <c r="J4" s="526"/>
      <c r="K4" s="527"/>
    </row>
    <row r="5" spans="1:11" s="5" customFormat="1" x14ac:dyDescent="0.2">
      <c r="A5" s="73" t="s">
        <v>200</v>
      </c>
      <c r="B5" s="74" t="s">
        <v>199</v>
      </c>
      <c r="C5" s="585"/>
      <c r="D5" s="586"/>
      <c r="E5" s="586"/>
      <c r="F5" s="586"/>
      <c r="G5" s="586"/>
      <c r="H5" s="586"/>
      <c r="I5" s="586"/>
      <c r="J5" s="586"/>
      <c r="K5" s="587"/>
    </row>
    <row r="6" spans="1:11" s="5" customFormat="1" x14ac:dyDescent="0.2">
      <c r="A6" s="52" t="s">
        <v>214</v>
      </c>
      <c r="B6" s="75" t="s">
        <v>201</v>
      </c>
      <c r="C6" s="165"/>
      <c r="D6" s="165"/>
      <c r="E6" s="165"/>
      <c r="F6" s="165"/>
      <c r="G6" s="165"/>
      <c r="H6" s="165"/>
      <c r="I6" s="167"/>
      <c r="J6" s="168"/>
      <c r="K6" s="166"/>
    </row>
    <row r="7" spans="1:11" s="5" customFormat="1" x14ac:dyDescent="0.2">
      <c r="A7" s="52" t="s">
        <v>215</v>
      </c>
      <c r="B7" s="75" t="s">
        <v>202</v>
      </c>
      <c r="C7" s="165"/>
      <c r="D7" s="165"/>
      <c r="E7" s="165"/>
      <c r="F7" s="165"/>
      <c r="G7" s="165"/>
      <c r="H7" s="165"/>
      <c r="I7" s="167"/>
      <c r="J7" s="167"/>
      <c r="K7" s="166"/>
    </row>
    <row r="8" spans="1:11" s="5" customFormat="1" x14ac:dyDescent="0.2">
      <c r="A8" s="52" t="s">
        <v>216</v>
      </c>
      <c r="B8" s="75" t="s">
        <v>203</v>
      </c>
      <c r="C8" s="165"/>
      <c r="D8" s="165"/>
      <c r="E8" s="165"/>
      <c r="F8" s="165"/>
      <c r="G8" s="165"/>
      <c r="H8" s="165"/>
      <c r="I8" s="167"/>
      <c r="J8" s="167"/>
      <c r="K8" s="166"/>
    </row>
    <row r="9" spans="1:11" s="5" customFormat="1" x14ac:dyDescent="0.2">
      <c r="A9" s="81" t="s">
        <v>217</v>
      </c>
      <c r="B9" s="75" t="s">
        <v>204</v>
      </c>
      <c r="C9" s="279">
        <v>17</v>
      </c>
      <c r="D9" s="279">
        <v>6</v>
      </c>
      <c r="E9" s="167"/>
      <c r="F9" s="167"/>
      <c r="G9" s="167">
        <v>25</v>
      </c>
      <c r="H9" s="167"/>
      <c r="I9" s="167"/>
      <c r="J9" s="167"/>
      <c r="K9" s="166">
        <f>SUM(C9:J9)</f>
        <v>48</v>
      </c>
    </row>
    <row r="10" spans="1:11" s="5" customFormat="1" x14ac:dyDescent="0.2">
      <c r="A10" s="52" t="s">
        <v>218</v>
      </c>
      <c r="B10" s="75" t="s">
        <v>205</v>
      </c>
      <c r="C10" s="279">
        <v>56</v>
      </c>
      <c r="D10" s="279">
        <v>27</v>
      </c>
      <c r="E10" s="167"/>
      <c r="F10" s="167"/>
      <c r="G10" s="167">
        <v>36</v>
      </c>
      <c r="H10" s="167"/>
      <c r="I10" s="167"/>
      <c r="J10" s="167"/>
      <c r="K10" s="166">
        <f>SUM(C10:J10)</f>
        <v>119</v>
      </c>
    </row>
    <row r="11" spans="1:11" s="5" customFormat="1" x14ac:dyDescent="0.2">
      <c r="A11" s="52" t="s">
        <v>219</v>
      </c>
      <c r="B11" s="75" t="s">
        <v>206</v>
      </c>
      <c r="C11" s="165"/>
      <c r="D11" s="165"/>
      <c r="E11" s="165"/>
      <c r="F11" s="165"/>
      <c r="G11" s="165"/>
      <c r="H11" s="165"/>
      <c r="I11" s="167"/>
      <c r="J11" s="167"/>
      <c r="K11" s="166"/>
    </row>
    <row r="12" spans="1:11" s="5" customFormat="1" x14ac:dyDescent="0.2">
      <c r="A12" s="52" t="s">
        <v>213</v>
      </c>
      <c r="B12" s="75" t="s">
        <v>207</v>
      </c>
      <c r="C12" s="165"/>
      <c r="D12" s="165"/>
      <c r="E12" s="165"/>
      <c r="F12" s="165"/>
      <c r="G12" s="165"/>
      <c r="H12" s="165"/>
      <c r="I12" s="167"/>
      <c r="J12" s="167"/>
      <c r="K12" s="166"/>
    </row>
    <row r="13" spans="1:11" s="5" customFormat="1" x14ac:dyDescent="0.2">
      <c r="A13" s="52" t="s">
        <v>220</v>
      </c>
      <c r="B13" s="75" t="s">
        <v>208</v>
      </c>
      <c r="C13" s="165"/>
      <c r="D13" s="165"/>
      <c r="E13" s="165"/>
      <c r="F13" s="165"/>
      <c r="G13" s="165"/>
      <c r="H13" s="165"/>
      <c r="I13" s="167"/>
      <c r="J13" s="167"/>
      <c r="K13" s="166"/>
    </row>
    <row r="14" spans="1:11" s="5" customFormat="1" x14ac:dyDescent="0.2">
      <c r="A14" s="52" t="s">
        <v>221</v>
      </c>
      <c r="B14" s="75" t="s">
        <v>209</v>
      </c>
      <c r="C14" s="165"/>
      <c r="D14" s="165"/>
      <c r="E14" s="165"/>
      <c r="F14" s="165"/>
      <c r="G14" s="165"/>
      <c r="H14" s="165"/>
      <c r="I14" s="167"/>
      <c r="J14" s="167"/>
      <c r="K14" s="166"/>
    </row>
    <row r="15" spans="1:11" s="5" customFormat="1" x14ac:dyDescent="0.2">
      <c r="A15" s="52" t="s">
        <v>222</v>
      </c>
      <c r="B15" s="75" t="s">
        <v>210</v>
      </c>
      <c r="C15" s="279">
        <v>33</v>
      </c>
      <c r="D15" s="279">
        <v>36</v>
      </c>
      <c r="E15" s="167"/>
      <c r="F15" s="167"/>
      <c r="G15" s="167">
        <v>23</v>
      </c>
      <c r="H15" s="167"/>
      <c r="I15" s="167"/>
      <c r="J15" s="167"/>
      <c r="K15" s="166">
        <f>SUM(C15:J15)</f>
        <v>92</v>
      </c>
    </row>
    <row r="16" spans="1:11" s="5" customFormat="1" x14ac:dyDescent="0.2">
      <c r="A16" s="52" t="s">
        <v>212</v>
      </c>
      <c r="B16" s="75" t="s">
        <v>211</v>
      </c>
      <c r="C16" s="165"/>
      <c r="D16" s="165"/>
      <c r="E16" s="165"/>
      <c r="F16" s="165"/>
      <c r="G16" s="165"/>
      <c r="H16" s="165"/>
      <c r="I16" s="167"/>
      <c r="J16" s="168"/>
      <c r="K16" s="166"/>
    </row>
    <row r="17" spans="1:11" s="5" customFormat="1" ht="12.95" customHeight="1" x14ac:dyDescent="0.2">
      <c r="A17" s="76" t="s">
        <v>83</v>
      </c>
      <c r="B17" s="77" t="s">
        <v>84</v>
      </c>
      <c r="C17" s="169">
        <f>SUM(C9:C16)</f>
        <v>106</v>
      </c>
      <c r="D17" s="169">
        <f>SUM(D9:D16)</f>
        <v>69</v>
      </c>
      <c r="E17" s="169"/>
      <c r="F17" s="169"/>
      <c r="G17" s="169">
        <f>SUM(G9:G16)</f>
        <v>84</v>
      </c>
      <c r="H17" s="169"/>
      <c r="I17" s="169"/>
      <c r="J17" s="169"/>
      <c r="K17" s="166">
        <f>SUM(K9:K16)</f>
        <v>259</v>
      </c>
    </row>
    <row r="18" spans="1:11" s="5" customFormat="1" ht="15" customHeight="1" x14ac:dyDescent="0.2">
      <c r="A18" s="81" t="s">
        <v>275</v>
      </c>
      <c r="B18" s="82" t="s">
        <v>84</v>
      </c>
      <c r="C18" s="167">
        <v>83</v>
      </c>
      <c r="D18" s="167">
        <v>56</v>
      </c>
      <c r="E18" s="167"/>
      <c r="F18" s="167"/>
      <c r="G18" s="167">
        <v>66</v>
      </c>
      <c r="H18" s="167"/>
      <c r="I18" s="167"/>
      <c r="J18" s="167"/>
      <c r="K18" s="245">
        <f>SUM(C18:J18)</f>
        <v>205</v>
      </c>
    </row>
    <row r="19" spans="1:11" s="5" customFormat="1" ht="15" customHeight="1" x14ac:dyDescent="0.2">
      <c r="A19" s="81" t="s">
        <v>276</v>
      </c>
      <c r="B19" s="82" t="s">
        <v>84</v>
      </c>
      <c r="C19" s="167">
        <v>1</v>
      </c>
      <c r="D19" s="167"/>
      <c r="E19" s="167"/>
      <c r="F19" s="167"/>
      <c r="G19" s="167">
        <v>1</v>
      </c>
      <c r="H19" s="167"/>
      <c r="I19" s="167"/>
      <c r="J19" s="167"/>
      <c r="K19" s="245">
        <f>SUM(C19:J19)</f>
        <v>2</v>
      </c>
    </row>
    <row r="20" spans="1:11" s="5" customFormat="1" ht="15" x14ac:dyDescent="0.25">
      <c r="A20" s="495" t="s">
        <v>252</v>
      </c>
      <c r="B20" s="519"/>
      <c r="C20" s="519"/>
      <c r="D20" s="519"/>
      <c r="E20" s="519"/>
      <c r="F20" s="519"/>
      <c r="G20" s="519"/>
      <c r="H20" s="519"/>
      <c r="I20" s="519"/>
      <c r="J20" s="519"/>
      <c r="K20" s="520"/>
    </row>
    <row r="21" spans="1:11" s="2" customFormat="1" x14ac:dyDescent="0.2">
      <c r="A21" s="73" t="s">
        <v>200</v>
      </c>
      <c r="B21" s="74" t="s">
        <v>199</v>
      </c>
      <c r="C21" s="181"/>
      <c r="D21" s="182"/>
      <c r="E21" s="182"/>
      <c r="F21" s="182"/>
      <c r="G21" s="182"/>
      <c r="H21" s="182"/>
      <c r="I21" s="182"/>
      <c r="J21" s="182"/>
      <c r="K21" s="183"/>
    </row>
    <row r="22" spans="1:11" ht="15" customHeight="1" x14ac:dyDescent="0.2">
      <c r="A22" s="52" t="s">
        <v>214</v>
      </c>
      <c r="B22" s="75" t="s">
        <v>201</v>
      </c>
      <c r="C22" s="165"/>
      <c r="D22" s="165"/>
      <c r="E22" s="165"/>
      <c r="F22" s="165"/>
      <c r="G22" s="165"/>
      <c r="H22" s="165"/>
      <c r="I22" s="167"/>
      <c r="J22" s="167"/>
      <c r="K22" s="166"/>
    </row>
    <row r="23" spans="1:11" x14ac:dyDescent="0.2">
      <c r="A23" s="52" t="s">
        <v>215</v>
      </c>
      <c r="B23" s="75" t="s">
        <v>202</v>
      </c>
      <c r="C23" s="165"/>
      <c r="D23" s="165"/>
      <c r="E23" s="165"/>
      <c r="F23" s="165"/>
      <c r="G23" s="165"/>
      <c r="H23" s="165"/>
      <c r="I23" s="167"/>
      <c r="J23" s="167"/>
      <c r="K23" s="166"/>
    </row>
    <row r="24" spans="1:11" x14ac:dyDescent="0.2">
      <c r="A24" s="52" t="s">
        <v>216</v>
      </c>
      <c r="B24" s="75" t="s">
        <v>203</v>
      </c>
      <c r="C24" s="165"/>
      <c r="D24" s="165"/>
      <c r="E24" s="165"/>
      <c r="F24" s="165"/>
      <c r="G24" s="165"/>
      <c r="H24" s="165"/>
      <c r="I24" s="167"/>
      <c r="J24" s="167"/>
      <c r="K24" s="166"/>
    </row>
    <row r="25" spans="1:11" x14ac:dyDescent="0.2">
      <c r="A25" s="52" t="s">
        <v>217</v>
      </c>
      <c r="B25" s="75" t="s">
        <v>204</v>
      </c>
      <c r="C25" s="165"/>
      <c r="D25" s="165"/>
      <c r="E25" s="165"/>
      <c r="F25" s="165"/>
      <c r="G25" s="165"/>
      <c r="H25" s="165"/>
      <c r="I25" s="167"/>
      <c r="J25" s="167"/>
      <c r="K25" s="166"/>
    </row>
    <row r="26" spans="1:11" x14ac:dyDescent="0.2">
      <c r="A26" s="52" t="s">
        <v>218</v>
      </c>
      <c r="B26" s="75" t="s">
        <v>205</v>
      </c>
      <c r="C26" s="165"/>
      <c r="D26" s="165"/>
      <c r="E26" s="165"/>
      <c r="F26" s="165"/>
      <c r="G26" s="165"/>
      <c r="H26" s="165"/>
      <c r="I26" s="167"/>
      <c r="J26" s="167"/>
      <c r="K26" s="166"/>
    </row>
    <row r="27" spans="1:11" x14ac:dyDescent="0.2">
      <c r="A27" s="52" t="s">
        <v>219</v>
      </c>
      <c r="B27" s="75" t="s">
        <v>206</v>
      </c>
      <c r="C27" s="165"/>
      <c r="D27" s="165"/>
      <c r="E27" s="165"/>
      <c r="F27" s="165"/>
      <c r="G27" s="165"/>
      <c r="H27" s="165"/>
      <c r="I27" s="167"/>
      <c r="J27" s="167"/>
      <c r="K27" s="166"/>
    </row>
    <row r="28" spans="1:11" x14ac:dyDescent="0.2">
      <c r="A28" s="52" t="s">
        <v>213</v>
      </c>
      <c r="B28" s="75" t="s">
        <v>207</v>
      </c>
      <c r="C28" s="165"/>
      <c r="D28" s="165"/>
      <c r="E28" s="165"/>
      <c r="F28" s="165"/>
      <c r="G28" s="165"/>
      <c r="H28" s="165"/>
      <c r="I28" s="167"/>
      <c r="J28" s="167"/>
      <c r="K28" s="166"/>
    </row>
    <row r="29" spans="1:11" x14ac:dyDescent="0.2">
      <c r="A29" s="52" t="s">
        <v>220</v>
      </c>
      <c r="B29" s="75" t="s">
        <v>208</v>
      </c>
      <c r="C29" s="279">
        <v>14</v>
      </c>
      <c r="D29" s="279">
        <v>9</v>
      </c>
      <c r="E29" s="167"/>
      <c r="F29" s="167"/>
      <c r="G29" s="167">
        <v>4</v>
      </c>
      <c r="H29" s="167">
        <v>13</v>
      </c>
      <c r="I29" s="167"/>
      <c r="J29" s="167">
        <v>1</v>
      </c>
      <c r="K29" s="166">
        <f>SUM(C29:J29)</f>
        <v>41</v>
      </c>
    </row>
    <row r="30" spans="1:11" x14ac:dyDescent="0.2">
      <c r="A30" s="52" t="s">
        <v>221</v>
      </c>
      <c r="B30" s="75" t="s">
        <v>209</v>
      </c>
      <c r="C30" s="165"/>
      <c r="D30" s="165"/>
      <c r="E30" s="165"/>
      <c r="F30" s="165"/>
      <c r="G30" s="165"/>
      <c r="H30" s="165"/>
      <c r="I30" s="167"/>
      <c r="J30" s="167"/>
      <c r="K30" s="166"/>
    </row>
    <row r="31" spans="1:11" x14ac:dyDescent="0.2">
      <c r="A31" s="52" t="s">
        <v>222</v>
      </c>
      <c r="B31" s="75" t="s">
        <v>210</v>
      </c>
      <c r="C31" s="165"/>
      <c r="D31" s="165"/>
      <c r="E31" s="165"/>
      <c r="F31" s="165"/>
      <c r="G31" s="165"/>
      <c r="H31" s="165"/>
      <c r="I31" s="167"/>
      <c r="J31" s="167"/>
      <c r="K31" s="173"/>
    </row>
    <row r="32" spans="1:11" x14ac:dyDescent="0.2">
      <c r="A32" s="52" t="s">
        <v>212</v>
      </c>
      <c r="B32" s="75" t="s">
        <v>211</v>
      </c>
      <c r="C32" s="165"/>
      <c r="D32" s="165"/>
      <c r="E32" s="165"/>
      <c r="F32" s="165"/>
      <c r="G32" s="165"/>
      <c r="H32" s="165"/>
      <c r="I32" s="167"/>
      <c r="J32" s="167"/>
      <c r="K32" s="173"/>
    </row>
    <row r="33" spans="1:11" x14ac:dyDescent="0.2">
      <c r="A33" s="76" t="s">
        <v>83</v>
      </c>
      <c r="B33" s="77" t="s">
        <v>84</v>
      </c>
      <c r="C33" s="242">
        <f>SUM(C29:C32)</f>
        <v>14</v>
      </c>
      <c r="D33" s="242">
        <f>SUM(D29:D32)</f>
        <v>9</v>
      </c>
      <c r="E33" s="242"/>
      <c r="F33" s="242"/>
      <c r="G33" s="242">
        <f>SUM(G29:G32)</f>
        <v>4</v>
      </c>
      <c r="H33" s="242">
        <f>SUM(H29:H32)</f>
        <v>13</v>
      </c>
      <c r="I33" s="242"/>
      <c r="J33" s="242">
        <f>SUM(J29:J32)</f>
        <v>1</v>
      </c>
      <c r="K33" s="280">
        <f>SUM(C33:J33)</f>
        <v>41</v>
      </c>
    </row>
    <row r="34" spans="1:11" ht="15" customHeight="1" x14ac:dyDescent="0.2">
      <c r="A34" s="81" t="s">
        <v>277</v>
      </c>
      <c r="B34" s="82" t="s">
        <v>84</v>
      </c>
      <c r="C34" s="167">
        <v>1</v>
      </c>
      <c r="D34" s="167">
        <v>1</v>
      </c>
      <c r="E34" s="167"/>
      <c r="F34" s="167"/>
      <c r="G34" s="167"/>
      <c r="H34" s="167">
        <v>2</v>
      </c>
      <c r="I34" s="167"/>
      <c r="J34" s="167">
        <v>1</v>
      </c>
      <c r="K34" s="166">
        <f>SUM(C34:J34)</f>
        <v>5</v>
      </c>
    </row>
    <row r="35" spans="1:11" ht="15" customHeight="1" x14ac:dyDescent="0.2">
      <c r="A35" s="81" t="s">
        <v>278</v>
      </c>
      <c r="B35" s="82" t="s">
        <v>84</v>
      </c>
      <c r="C35" s="281"/>
      <c r="D35" s="281"/>
      <c r="E35" s="281"/>
      <c r="F35" s="281"/>
      <c r="G35" s="281"/>
      <c r="H35" s="281"/>
      <c r="I35" s="281"/>
      <c r="J35" s="281"/>
      <c r="K35" s="166"/>
    </row>
    <row r="36" spans="1:11" ht="15" customHeight="1" x14ac:dyDescent="0.25">
      <c r="A36" s="495" t="s">
        <v>246</v>
      </c>
      <c r="B36" s="519"/>
      <c r="C36" s="519"/>
      <c r="D36" s="519"/>
      <c r="E36" s="519"/>
      <c r="F36" s="519"/>
      <c r="G36" s="519"/>
      <c r="H36" s="519"/>
      <c r="I36" s="519"/>
      <c r="J36" s="519"/>
      <c r="K36" s="520"/>
    </row>
    <row r="37" spans="1:11" x14ac:dyDescent="0.2">
      <c r="A37" s="73" t="s">
        <v>200</v>
      </c>
      <c r="B37" s="74" t="s">
        <v>199</v>
      </c>
      <c r="C37" s="181"/>
      <c r="D37" s="182"/>
      <c r="E37" s="182"/>
      <c r="F37" s="182"/>
      <c r="G37" s="182"/>
      <c r="H37" s="182"/>
      <c r="I37" s="182"/>
      <c r="J37" s="182"/>
      <c r="K37" s="183"/>
    </row>
    <row r="38" spans="1:11" ht="15" customHeight="1" x14ac:dyDescent="0.2">
      <c r="A38" s="52" t="s">
        <v>214</v>
      </c>
      <c r="B38" s="75" t="s">
        <v>201</v>
      </c>
      <c r="C38" s="165"/>
      <c r="D38" s="165"/>
      <c r="E38" s="165"/>
      <c r="F38" s="165"/>
      <c r="G38" s="165"/>
      <c r="H38" s="165"/>
      <c r="I38" s="167"/>
      <c r="J38" s="168"/>
      <c r="K38" s="166"/>
    </row>
    <row r="39" spans="1:11" ht="15" customHeight="1" x14ac:dyDescent="0.2">
      <c r="A39" s="52" t="s">
        <v>215</v>
      </c>
      <c r="B39" s="75" t="s">
        <v>202</v>
      </c>
      <c r="C39" s="165"/>
      <c r="D39" s="165"/>
      <c r="E39" s="165"/>
      <c r="F39" s="165"/>
      <c r="G39" s="165"/>
      <c r="H39" s="165"/>
      <c r="I39" s="167"/>
      <c r="J39" s="167"/>
      <c r="K39" s="166"/>
    </row>
    <row r="40" spans="1:11" ht="15" customHeight="1" x14ac:dyDescent="0.2">
      <c r="A40" s="52" t="s">
        <v>216</v>
      </c>
      <c r="B40" s="75" t="s">
        <v>203</v>
      </c>
      <c r="C40" s="279">
        <v>43</v>
      </c>
      <c r="D40" s="279"/>
      <c r="E40" s="167"/>
      <c r="F40" s="167"/>
      <c r="G40" s="167">
        <v>32</v>
      </c>
      <c r="H40" s="167"/>
      <c r="I40" s="167"/>
      <c r="J40" s="167">
        <v>2</v>
      </c>
      <c r="K40" s="166">
        <f>SUM(C40:J40)</f>
        <v>77</v>
      </c>
    </row>
    <row r="41" spans="1:11" ht="15" customHeight="1" x14ac:dyDescent="0.2">
      <c r="A41" s="52" t="s">
        <v>217</v>
      </c>
      <c r="B41" s="75" t="s">
        <v>204</v>
      </c>
      <c r="C41" s="165"/>
      <c r="D41" s="165"/>
      <c r="E41" s="165"/>
      <c r="F41" s="165"/>
      <c r="G41" s="165"/>
      <c r="H41" s="165"/>
      <c r="I41" s="167"/>
      <c r="J41" s="167"/>
      <c r="K41" s="166"/>
    </row>
    <row r="42" spans="1:11" ht="15" customHeight="1" x14ac:dyDescent="0.2">
      <c r="A42" s="52" t="s">
        <v>218</v>
      </c>
      <c r="B42" s="75" t="s">
        <v>205</v>
      </c>
      <c r="C42" s="165"/>
      <c r="D42" s="165"/>
      <c r="E42" s="165"/>
      <c r="F42" s="165"/>
      <c r="G42" s="165"/>
      <c r="H42" s="165"/>
      <c r="I42" s="167"/>
      <c r="J42" s="167"/>
      <c r="K42" s="166"/>
    </row>
    <row r="43" spans="1:11" ht="15" customHeight="1" x14ac:dyDescent="0.2">
      <c r="A43" s="52" t="s">
        <v>219</v>
      </c>
      <c r="B43" s="75" t="s">
        <v>206</v>
      </c>
      <c r="C43" s="165"/>
      <c r="D43" s="165"/>
      <c r="E43" s="165"/>
      <c r="F43" s="165"/>
      <c r="G43" s="165"/>
      <c r="H43" s="165"/>
      <c r="I43" s="167"/>
      <c r="J43" s="167"/>
      <c r="K43" s="166"/>
    </row>
    <row r="44" spans="1:11" ht="15" customHeight="1" x14ac:dyDescent="0.2">
      <c r="A44" s="52" t="s">
        <v>213</v>
      </c>
      <c r="B44" s="75" t="s">
        <v>207</v>
      </c>
      <c r="C44" s="165"/>
      <c r="D44" s="165"/>
      <c r="E44" s="165"/>
      <c r="F44" s="165"/>
      <c r="G44" s="165"/>
      <c r="H44" s="165"/>
      <c r="I44" s="167"/>
      <c r="J44" s="167"/>
      <c r="K44" s="166"/>
    </row>
    <row r="45" spans="1:11" ht="15" customHeight="1" x14ac:dyDescent="0.2">
      <c r="A45" s="52" t="s">
        <v>220</v>
      </c>
      <c r="B45" s="75" t="s">
        <v>208</v>
      </c>
      <c r="C45" s="165"/>
      <c r="D45" s="165"/>
      <c r="E45" s="165"/>
      <c r="F45" s="165"/>
      <c r="G45" s="165"/>
      <c r="H45" s="165"/>
      <c r="I45" s="167"/>
      <c r="J45" s="167"/>
      <c r="K45" s="166"/>
    </row>
    <row r="46" spans="1:11" ht="15" customHeight="1" x14ac:dyDescent="0.2">
      <c r="A46" s="52" t="s">
        <v>221</v>
      </c>
      <c r="B46" s="75" t="s">
        <v>209</v>
      </c>
      <c r="C46" s="165"/>
      <c r="D46" s="165"/>
      <c r="E46" s="165"/>
      <c r="F46" s="165"/>
      <c r="G46" s="165"/>
      <c r="H46" s="165"/>
      <c r="I46" s="167"/>
      <c r="J46" s="167"/>
      <c r="K46" s="166"/>
    </row>
    <row r="47" spans="1:11" ht="15" customHeight="1" x14ac:dyDescent="0.2">
      <c r="A47" s="52" t="s">
        <v>222</v>
      </c>
      <c r="B47" s="75" t="s">
        <v>210</v>
      </c>
      <c r="C47" s="165"/>
      <c r="D47" s="165"/>
      <c r="E47" s="165"/>
      <c r="F47" s="165"/>
      <c r="G47" s="165"/>
      <c r="H47" s="165"/>
      <c r="I47" s="167"/>
      <c r="J47" s="167"/>
      <c r="K47" s="173"/>
    </row>
    <row r="48" spans="1:11" ht="15" customHeight="1" x14ac:dyDescent="0.2">
      <c r="A48" s="52" t="s">
        <v>212</v>
      </c>
      <c r="B48" s="75" t="s">
        <v>211</v>
      </c>
      <c r="C48" s="165"/>
      <c r="D48" s="165"/>
      <c r="E48" s="165"/>
      <c r="F48" s="165"/>
      <c r="G48" s="165"/>
      <c r="H48" s="165"/>
      <c r="I48" s="167"/>
      <c r="J48" s="167"/>
      <c r="K48" s="173"/>
    </row>
    <row r="49" spans="1:11" x14ac:dyDescent="0.2">
      <c r="A49" s="76" t="s">
        <v>83</v>
      </c>
      <c r="B49" s="77" t="s">
        <v>84</v>
      </c>
      <c r="C49" s="169">
        <v>43</v>
      </c>
      <c r="D49" s="169"/>
      <c r="E49" s="169"/>
      <c r="F49" s="169"/>
      <c r="G49" s="169">
        <v>32</v>
      </c>
      <c r="H49" s="169"/>
      <c r="I49" s="169"/>
      <c r="J49" s="169">
        <v>2</v>
      </c>
      <c r="K49" s="173">
        <f>SUM(C49:J49)</f>
        <v>77</v>
      </c>
    </row>
    <row r="50" spans="1:11" x14ac:dyDescent="0.2">
      <c r="A50" s="81" t="s">
        <v>279</v>
      </c>
      <c r="B50" s="82" t="s">
        <v>84</v>
      </c>
      <c r="C50" s="167">
        <v>36</v>
      </c>
      <c r="D50" s="167"/>
      <c r="E50" s="167"/>
      <c r="F50" s="167"/>
      <c r="G50" s="167">
        <v>26</v>
      </c>
      <c r="H50" s="167"/>
      <c r="I50" s="167"/>
      <c r="J50" s="167">
        <v>2</v>
      </c>
      <c r="K50" s="166">
        <f>SUM(C50:J50)</f>
        <v>64</v>
      </c>
    </row>
    <row r="51" spans="1:11" x14ac:dyDescent="0.2">
      <c r="A51" s="81" t="s">
        <v>280</v>
      </c>
      <c r="B51" s="82" t="s">
        <v>84</v>
      </c>
      <c r="C51" s="167">
        <v>5</v>
      </c>
      <c r="D51" s="167"/>
      <c r="E51" s="167"/>
      <c r="F51" s="167"/>
      <c r="G51" s="167">
        <v>4</v>
      </c>
      <c r="H51" s="167"/>
      <c r="I51" s="167"/>
      <c r="J51" s="167">
        <v>1</v>
      </c>
      <c r="K51" s="166">
        <f>SUM(C51:J51)</f>
        <v>10</v>
      </c>
    </row>
    <row r="52" spans="1:11" ht="15" x14ac:dyDescent="0.25">
      <c r="A52" s="495" t="s">
        <v>247</v>
      </c>
      <c r="B52" s="519"/>
      <c r="C52" s="519"/>
      <c r="D52" s="519"/>
      <c r="E52" s="519"/>
      <c r="F52" s="519"/>
      <c r="G52" s="519"/>
      <c r="H52" s="519"/>
      <c r="I52" s="519"/>
      <c r="J52" s="519"/>
      <c r="K52" s="520"/>
    </row>
    <row r="53" spans="1:11" ht="15" customHeight="1" x14ac:dyDescent="0.2">
      <c r="A53" s="73" t="s">
        <v>200</v>
      </c>
      <c r="B53" s="74" t="s">
        <v>199</v>
      </c>
      <c r="C53" s="181"/>
      <c r="D53" s="182"/>
      <c r="E53" s="182"/>
      <c r="F53" s="182"/>
      <c r="G53" s="182"/>
      <c r="H53" s="182"/>
      <c r="I53" s="182"/>
      <c r="J53" s="182"/>
      <c r="K53" s="183"/>
    </row>
    <row r="54" spans="1:11" ht="15" customHeight="1" x14ac:dyDescent="0.2">
      <c r="A54" s="52" t="s">
        <v>214</v>
      </c>
      <c r="B54" s="75" t="s">
        <v>201</v>
      </c>
      <c r="C54" s="165"/>
      <c r="D54" s="165"/>
      <c r="E54" s="165"/>
      <c r="F54" s="165"/>
      <c r="G54" s="165"/>
      <c r="H54" s="165"/>
      <c r="I54" s="167"/>
      <c r="J54" s="168"/>
      <c r="K54" s="166"/>
    </row>
    <row r="55" spans="1:11" x14ac:dyDescent="0.2">
      <c r="A55" s="52" t="s">
        <v>215</v>
      </c>
      <c r="B55" s="75" t="s">
        <v>202</v>
      </c>
      <c r="C55" s="165"/>
      <c r="D55" s="165"/>
      <c r="E55" s="165"/>
      <c r="F55" s="165"/>
      <c r="G55" s="165"/>
      <c r="H55" s="165"/>
      <c r="I55" s="167"/>
      <c r="J55" s="168"/>
      <c r="K55" s="166"/>
    </row>
    <row r="56" spans="1:11" x14ac:dyDescent="0.2">
      <c r="A56" s="52" t="s">
        <v>216</v>
      </c>
      <c r="B56" s="75" t="s">
        <v>203</v>
      </c>
      <c r="C56" s="165"/>
      <c r="D56" s="165"/>
      <c r="E56" s="165"/>
      <c r="F56" s="165"/>
      <c r="G56" s="165"/>
      <c r="H56" s="165"/>
      <c r="I56" s="167"/>
      <c r="J56" s="168"/>
      <c r="K56" s="166"/>
    </row>
    <row r="57" spans="1:11" x14ac:dyDescent="0.2">
      <c r="A57" s="52" t="s">
        <v>217</v>
      </c>
      <c r="B57" s="75" t="s">
        <v>204</v>
      </c>
      <c r="C57" s="165"/>
      <c r="D57" s="165"/>
      <c r="E57" s="165"/>
      <c r="F57" s="165"/>
      <c r="G57" s="165"/>
      <c r="H57" s="165"/>
      <c r="I57" s="167"/>
      <c r="J57" s="168"/>
      <c r="K57" s="166"/>
    </row>
    <row r="58" spans="1:11" x14ac:dyDescent="0.2">
      <c r="A58" s="52" t="s">
        <v>218</v>
      </c>
      <c r="B58" s="75" t="s">
        <v>205</v>
      </c>
      <c r="C58" s="165"/>
      <c r="D58" s="165"/>
      <c r="E58" s="165"/>
      <c r="F58" s="165"/>
      <c r="G58" s="165"/>
      <c r="H58" s="165"/>
      <c r="I58" s="167"/>
      <c r="J58" s="168"/>
      <c r="K58" s="166"/>
    </row>
    <row r="59" spans="1:11" x14ac:dyDescent="0.2">
      <c r="A59" s="52" t="s">
        <v>219</v>
      </c>
      <c r="B59" s="75" t="s">
        <v>206</v>
      </c>
      <c r="C59" s="165"/>
      <c r="D59" s="165"/>
      <c r="E59" s="165"/>
      <c r="F59" s="165"/>
      <c r="G59" s="165"/>
      <c r="H59" s="165"/>
      <c r="I59" s="167"/>
      <c r="J59" s="168"/>
      <c r="K59" s="166"/>
    </row>
    <row r="60" spans="1:11" x14ac:dyDescent="0.2">
      <c r="A60" s="52" t="s">
        <v>213</v>
      </c>
      <c r="B60" s="75" t="s">
        <v>207</v>
      </c>
      <c r="C60" s="165"/>
      <c r="D60" s="165"/>
      <c r="E60" s="165"/>
      <c r="F60" s="165"/>
      <c r="G60" s="165"/>
      <c r="H60" s="165"/>
      <c r="I60" s="167"/>
      <c r="J60" s="168"/>
      <c r="K60" s="166"/>
    </row>
    <row r="61" spans="1:11" x14ac:dyDescent="0.2">
      <c r="A61" s="52" t="s">
        <v>220</v>
      </c>
      <c r="B61" s="75" t="s">
        <v>208</v>
      </c>
      <c r="C61" s="165"/>
      <c r="D61" s="165"/>
      <c r="E61" s="165"/>
      <c r="F61" s="165"/>
      <c r="G61" s="165"/>
      <c r="H61" s="165"/>
      <c r="I61" s="167"/>
      <c r="J61" s="168"/>
      <c r="K61" s="166"/>
    </row>
    <row r="62" spans="1:11" x14ac:dyDescent="0.2">
      <c r="A62" s="52" t="s">
        <v>221</v>
      </c>
      <c r="B62" s="75" t="s">
        <v>209</v>
      </c>
      <c r="C62" s="165"/>
      <c r="D62" s="165"/>
      <c r="E62" s="165"/>
      <c r="F62" s="165"/>
      <c r="G62" s="165"/>
      <c r="H62" s="165"/>
      <c r="I62" s="167"/>
      <c r="J62" s="168"/>
      <c r="K62" s="166"/>
    </row>
    <row r="63" spans="1:11" x14ac:dyDescent="0.2">
      <c r="A63" s="52" t="s">
        <v>222</v>
      </c>
      <c r="B63" s="75" t="s">
        <v>210</v>
      </c>
      <c r="C63" s="165">
        <v>108</v>
      </c>
      <c r="D63" s="165">
        <v>48</v>
      </c>
      <c r="E63" s="165"/>
      <c r="F63" s="165"/>
      <c r="G63" s="165"/>
      <c r="H63" s="165"/>
      <c r="I63" s="167"/>
      <c r="J63" s="168"/>
      <c r="K63" s="173">
        <f>SUM(C63:J63)</f>
        <v>156</v>
      </c>
    </row>
    <row r="64" spans="1:11" x14ac:dyDescent="0.2">
      <c r="A64" s="52" t="s">
        <v>212</v>
      </c>
      <c r="B64" s="75" t="s">
        <v>211</v>
      </c>
      <c r="C64" s="165"/>
      <c r="D64" s="165"/>
      <c r="E64" s="165"/>
      <c r="F64" s="165"/>
      <c r="G64" s="165"/>
      <c r="H64" s="165"/>
      <c r="I64" s="167"/>
      <c r="J64" s="168"/>
      <c r="K64" s="173"/>
    </row>
    <row r="65" spans="1:11" x14ac:dyDescent="0.2">
      <c r="A65" s="76" t="s">
        <v>83</v>
      </c>
      <c r="B65" s="77" t="s">
        <v>84</v>
      </c>
      <c r="C65" s="169">
        <v>108</v>
      </c>
      <c r="D65" s="169">
        <v>48</v>
      </c>
      <c r="E65" s="169"/>
      <c r="F65" s="169"/>
      <c r="G65" s="169"/>
      <c r="H65" s="169"/>
      <c r="I65" s="169"/>
      <c r="J65" s="169"/>
      <c r="K65" s="173">
        <f>SUM(C65:J65)</f>
        <v>156</v>
      </c>
    </row>
    <row r="66" spans="1:11" x14ac:dyDescent="0.2">
      <c r="A66" s="81" t="s">
        <v>281</v>
      </c>
      <c r="B66" s="82" t="s">
        <v>84</v>
      </c>
      <c r="C66" s="167">
        <v>95</v>
      </c>
      <c r="D66" s="167">
        <v>45</v>
      </c>
      <c r="E66" s="281"/>
      <c r="F66" s="281"/>
      <c r="G66" s="281"/>
      <c r="H66" s="281"/>
      <c r="I66" s="281"/>
      <c r="J66" s="281"/>
      <c r="K66" s="166">
        <f>SUM(C66:J66)</f>
        <v>140</v>
      </c>
    </row>
    <row r="67" spans="1:11" x14ac:dyDescent="0.2">
      <c r="A67" s="81" t="s">
        <v>282</v>
      </c>
      <c r="B67" s="82" t="s">
        <v>84</v>
      </c>
      <c r="C67" s="167">
        <v>3</v>
      </c>
      <c r="D67" s="167"/>
      <c r="E67" s="281"/>
      <c r="F67" s="281"/>
      <c r="G67" s="281"/>
      <c r="H67" s="281"/>
      <c r="I67" s="281"/>
      <c r="J67" s="281"/>
      <c r="K67" s="166">
        <f>SUM(C67:J67)</f>
        <v>3</v>
      </c>
    </row>
    <row r="68" spans="1:11" ht="15" x14ac:dyDescent="0.25">
      <c r="A68" s="495" t="s">
        <v>248</v>
      </c>
      <c r="B68" s="519"/>
      <c r="C68" s="519"/>
      <c r="D68" s="519"/>
      <c r="E68" s="519"/>
      <c r="F68" s="519"/>
      <c r="G68" s="519"/>
      <c r="H68" s="519"/>
      <c r="I68" s="519"/>
      <c r="J68" s="519"/>
      <c r="K68" s="520"/>
    </row>
    <row r="69" spans="1:11" x14ac:dyDescent="0.2">
      <c r="A69" s="73" t="s">
        <v>200</v>
      </c>
      <c r="B69" s="74" t="s">
        <v>199</v>
      </c>
      <c r="C69" s="181"/>
      <c r="D69" s="182"/>
      <c r="E69" s="182"/>
      <c r="F69" s="182"/>
      <c r="G69" s="182"/>
      <c r="H69" s="182"/>
      <c r="I69" s="182"/>
      <c r="J69" s="182"/>
      <c r="K69" s="183"/>
    </row>
    <row r="70" spans="1:11" x14ac:dyDescent="0.2">
      <c r="A70" s="52" t="s">
        <v>214</v>
      </c>
      <c r="B70" s="75" t="s">
        <v>201</v>
      </c>
      <c r="C70" s="165" t="s">
        <v>291</v>
      </c>
      <c r="D70" s="165"/>
      <c r="E70" s="165"/>
      <c r="F70" s="165"/>
      <c r="G70" s="165"/>
      <c r="H70" s="165"/>
      <c r="I70" s="167"/>
      <c r="J70" s="167"/>
      <c r="K70" s="166"/>
    </row>
    <row r="71" spans="1:11" x14ac:dyDescent="0.2">
      <c r="A71" s="52" t="s">
        <v>215</v>
      </c>
      <c r="B71" s="75" t="s">
        <v>202</v>
      </c>
      <c r="C71" s="165"/>
      <c r="D71" s="165"/>
      <c r="E71" s="165"/>
      <c r="F71" s="165"/>
      <c r="G71" s="165"/>
      <c r="H71" s="165"/>
      <c r="I71" s="167"/>
      <c r="J71" s="167"/>
      <c r="K71" s="166"/>
    </row>
    <row r="72" spans="1:11" x14ac:dyDescent="0.2">
      <c r="A72" s="52" t="s">
        <v>216</v>
      </c>
      <c r="B72" s="75" t="s">
        <v>203</v>
      </c>
      <c r="C72" s="165"/>
      <c r="D72" s="165"/>
      <c r="E72" s="165"/>
      <c r="F72" s="165"/>
      <c r="G72" s="165"/>
      <c r="H72" s="165"/>
      <c r="I72" s="167"/>
      <c r="J72" s="167"/>
      <c r="K72" s="166"/>
    </row>
    <row r="73" spans="1:11" x14ac:dyDescent="0.2">
      <c r="A73" s="52" t="s">
        <v>217</v>
      </c>
      <c r="B73" s="75" t="s">
        <v>204</v>
      </c>
      <c r="C73" s="165"/>
      <c r="D73" s="165"/>
      <c r="E73" s="165"/>
      <c r="F73" s="165"/>
      <c r="G73" s="165"/>
      <c r="H73" s="165"/>
      <c r="I73" s="167"/>
      <c r="J73" s="167"/>
      <c r="K73" s="166"/>
    </row>
    <row r="74" spans="1:11" x14ac:dyDescent="0.2">
      <c r="A74" s="52" t="s">
        <v>218</v>
      </c>
      <c r="B74" s="75" t="s">
        <v>205</v>
      </c>
      <c r="C74" s="165"/>
      <c r="D74" s="165"/>
      <c r="E74" s="165"/>
      <c r="F74" s="165"/>
      <c r="G74" s="165"/>
      <c r="H74" s="165"/>
      <c r="I74" s="167"/>
      <c r="J74" s="167"/>
      <c r="K74" s="166"/>
    </row>
    <row r="75" spans="1:11" x14ac:dyDescent="0.2">
      <c r="A75" s="52" t="s">
        <v>219</v>
      </c>
      <c r="B75" s="75" t="s">
        <v>206</v>
      </c>
      <c r="C75" s="282">
        <v>12</v>
      </c>
      <c r="D75" s="279">
        <v>8</v>
      </c>
      <c r="E75" s="167"/>
      <c r="F75" s="167"/>
      <c r="G75" s="167">
        <v>6</v>
      </c>
      <c r="H75" s="167">
        <v>24</v>
      </c>
      <c r="I75" s="167">
        <v>1</v>
      </c>
      <c r="J75" s="167"/>
      <c r="K75" s="166">
        <f>SUM(C75:J75)</f>
        <v>51</v>
      </c>
    </row>
    <row r="76" spans="1:11" x14ac:dyDescent="0.2">
      <c r="A76" s="52" t="s">
        <v>213</v>
      </c>
      <c r="B76" s="75" t="s">
        <v>207</v>
      </c>
      <c r="C76" s="165"/>
      <c r="D76" s="165"/>
      <c r="E76" s="165"/>
      <c r="F76" s="165"/>
      <c r="G76" s="165"/>
      <c r="H76" s="165"/>
      <c r="I76" s="167"/>
      <c r="J76" s="167"/>
      <c r="K76" s="166"/>
    </row>
    <row r="77" spans="1:11" x14ac:dyDescent="0.2">
      <c r="A77" s="52" t="s">
        <v>220</v>
      </c>
      <c r="B77" s="75" t="s">
        <v>208</v>
      </c>
      <c r="C77" s="165"/>
      <c r="D77" s="165"/>
      <c r="E77" s="165"/>
      <c r="F77" s="165"/>
      <c r="G77" s="165"/>
      <c r="H77" s="165"/>
      <c r="I77" s="167"/>
      <c r="J77" s="167"/>
      <c r="K77" s="166"/>
    </row>
    <row r="78" spans="1:11" x14ac:dyDescent="0.2">
      <c r="A78" s="52" t="s">
        <v>221</v>
      </c>
      <c r="B78" s="75" t="s">
        <v>209</v>
      </c>
      <c r="C78" s="165"/>
      <c r="D78" s="165"/>
      <c r="E78" s="165"/>
      <c r="F78" s="165"/>
      <c r="G78" s="165"/>
      <c r="H78" s="165"/>
      <c r="I78" s="167"/>
      <c r="J78" s="167"/>
      <c r="K78" s="166"/>
    </row>
    <row r="79" spans="1:11" x14ac:dyDescent="0.2">
      <c r="A79" s="52" t="s">
        <v>222</v>
      </c>
      <c r="B79" s="75" t="s">
        <v>210</v>
      </c>
      <c r="C79" s="165"/>
      <c r="D79" s="165"/>
      <c r="E79" s="165"/>
      <c r="F79" s="165"/>
      <c r="G79" s="165"/>
      <c r="H79" s="165"/>
      <c r="I79" s="167"/>
      <c r="J79" s="167"/>
      <c r="K79" s="173"/>
    </row>
    <row r="80" spans="1:11" x14ac:dyDescent="0.2">
      <c r="A80" s="52" t="s">
        <v>212</v>
      </c>
      <c r="B80" s="75" t="s">
        <v>211</v>
      </c>
      <c r="C80" s="165"/>
      <c r="D80" s="165"/>
      <c r="E80" s="165"/>
      <c r="F80" s="165"/>
      <c r="G80" s="165"/>
      <c r="H80" s="165"/>
      <c r="I80" s="167"/>
      <c r="J80" s="167"/>
      <c r="K80" s="173"/>
    </row>
    <row r="81" spans="1:11" x14ac:dyDescent="0.2">
      <c r="A81" s="76" t="s">
        <v>83</v>
      </c>
      <c r="B81" s="77" t="s">
        <v>84</v>
      </c>
      <c r="C81" s="242">
        <v>12</v>
      </c>
      <c r="D81" s="242">
        <v>8</v>
      </c>
      <c r="E81" s="242"/>
      <c r="F81" s="242"/>
      <c r="G81" s="242">
        <v>6</v>
      </c>
      <c r="H81" s="242">
        <v>24</v>
      </c>
      <c r="I81" s="242">
        <v>1</v>
      </c>
      <c r="J81" s="242"/>
      <c r="K81" s="280">
        <f>SUM(C81:J81)</f>
        <v>51</v>
      </c>
    </row>
    <row r="82" spans="1:11" x14ac:dyDescent="0.2">
      <c r="A82" s="81" t="s">
        <v>283</v>
      </c>
      <c r="B82" s="82" t="s">
        <v>84</v>
      </c>
      <c r="C82" s="244">
        <v>7</v>
      </c>
      <c r="D82" s="167">
        <v>5</v>
      </c>
      <c r="E82" s="167"/>
      <c r="F82" s="167"/>
      <c r="G82" s="167">
        <v>3</v>
      </c>
      <c r="H82" s="167">
        <v>19</v>
      </c>
      <c r="I82" s="167">
        <v>1</v>
      </c>
      <c r="J82" s="167">
        <v>0</v>
      </c>
      <c r="K82" s="166">
        <f>SUM(C82:J82)</f>
        <v>35</v>
      </c>
    </row>
    <row r="83" spans="1:11" x14ac:dyDescent="0.2">
      <c r="A83" s="81" t="s">
        <v>284</v>
      </c>
      <c r="B83" s="82" t="s">
        <v>84</v>
      </c>
      <c r="C83" s="246"/>
      <c r="D83" s="167">
        <v>1</v>
      </c>
      <c r="E83" s="167"/>
      <c r="F83" s="167"/>
      <c r="G83" s="167"/>
      <c r="H83" s="167"/>
      <c r="I83" s="167">
        <v>0</v>
      </c>
      <c r="J83" s="167"/>
      <c r="K83" s="166">
        <f>SUM(C83:J83)</f>
        <v>1</v>
      </c>
    </row>
    <row r="84" spans="1:11" ht="15" x14ac:dyDescent="0.25">
      <c r="A84" s="495" t="s">
        <v>251</v>
      </c>
      <c r="B84" s="519"/>
      <c r="C84" s="519"/>
      <c r="D84" s="519"/>
      <c r="E84" s="519"/>
      <c r="F84" s="519"/>
      <c r="G84" s="519"/>
      <c r="H84" s="519"/>
      <c r="I84" s="519"/>
      <c r="J84" s="519"/>
      <c r="K84" s="520"/>
    </row>
    <row r="85" spans="1:11" x14ac:dyDescent="0.2">
      <c r="A85" s="73" t="s">
        <v>200</v>
      </c>
      <c r="B85" s="74" t="s">
        <v>199</v>
      </c>
      <c r="C85" s="181"/>
      <c r="D85" s="182"/>
      <c r="E85" s="182"/>
      <c r="F85" s="182"/>
      <c r="G85" s="182"/>
      <c r="H85" s="182"/>
      <c r="I85" s="182"/>
      <c r="J85" s="182"/>
      <c r="K85" s="183"/>
    </row>
    <row r="86" spans="1:11" x14ac:dyDescent="0.2">
      <c r="A86" s="52" t="s">
        <v>214</v>
      </c>
      <c r="B86" s="75" t="s">
        <v>201</v>
      </c>
      <c r="C86" s="165"/>
      <c r="D86" s="165"/>
      <c r="E86" s="165"/>
      <c r="F86" s="165"/>
      <c r="G86" s="165"/>
      <c r="H86" s="165"/>
      <c r="I86" s="167"/>
      <c r="J86" s="167"/>
      <c r="K86" s="166"/>
    </row>
    <row r="87" spans="1:11" x14ac:dyDescent="0.2">
      <c r="A87" s="52" t="s">
        <v>215</v>
      </c>
      <c r="B87" s="75" t="s">
        <v>202</v>
      </c>
      <c r="C87" s="165"/>
      <c r="D87" s="165"/>
      <c r="E87" s="165"/>
      <c r="F87" s="165"/>
      <c r="G87" s="165"/>
      <c r="H87" s="165"/>
      <c r="I87" s="167"/>
      <c r="J87" s="167"/>
      <c r="K87" s="166"/>
    </row>
    <row r="88" spans="1:11" x14ac:dyDescent="0.2">
      <c r="A88" s="52" t="s">
        <v>216</v>
      </c>
      <c r="B88" s="75" t="s">
        <v>203</v>
      </c>
      <c r="C88" s="279">
        <v>25</v>
      </c>
      <c r="D88" s="279">
        <v>25</v>
      </c>
      <c r="E88" s="244"/>
      <c r="F88" s="167"/>
      <c r="G88" s="244">
        <v>24</v>
      </c>
      <c r="H88" s="167">
        <v>20</v>
      </c>
      <c r="I88" s="244">
        <v>3</v>
      </c>
      <c r="J88" s="167"/>
      <c r="K88" s="166">
        <f>SUM(C88:J88)</f>
        <v>97</v>
      </c>
    </row>
    <row r="89" spans="1:11" x14ac:dyDescent="0.2">
      <c r="A89" s="52" t="s">
        <v>217</v>
      </c>
      <c r="B89" s="75" t="s">
        <v>204</v>
      </c>
      <c r="C89" s="279">
        <v>9</v>
      </c>
      <c r="D89" s="279"/>
      <c r="E89" s="244"/>
      <c r="F89" s="167"/>
      <c r="G89" s="244">
        <v>12</v>
      </c>
      <c r="H89" s="167"/>
      <c r="I89" s="244"/>
      <c r="J89" s="167"/>
      <c r="K89" s="166">
        <f>SUM(C89:J89)</f>
        <v>21</v>
      </c>
    </row>
    <row r="90" spans="1:11" x14ac:dyDescent="0.2">
      <c r="A90" s="52" t="s">
        <v>218</v>
      </c>
      <c r="B90" s="75" t="s">
        <v>205</v>
      </c>
      <c r="C90" s="165"/>
      <c r="D90" s="165"/>
      <c r="E90" s="241"/>
      <c r="F90" s="165"/>
      <c r="G90" s="165"/>
      <c r="H90" s="165"/>
      <c r="I90" s="244"/>
      <c r="J90" s="167"/>
      <c r="K90" s="166"/>
    </row>
    <row r="91" spans="1:11" x14ac:dyDescent="0.2">
      <c r="A91" s="52" t="s">
        <v>219</v>
      </c>
      <c r="B91" s="75" t="s">
        <v>206</v>
      </c>
      <c r="C91" s="165"/>
      <c r="D91" s="165"/>
      <c r="E91" s="165"/>
      <c r="F91" s="165"/>
      <c r="G91" s="165"/>
      <c r="H91" s="165"/>
      <c r="I91" s="244"/>
      <c r="J91" s="167"/>
      <c r="K91" s="166"/>
    </row>
    <row r="92" spans="1:11" x14ac:dyDescent="0.2">
      <c r="A92" s="52" t="s">
        <v>213</v>
      </c>
      <c r="B92" s="75" t="s">
        <v>207</v>
      </c>
      <c r="C92" s="165"/>
      <c r="D92" s="165"/>
      <c r="E92" s="165"/>
      <c r="F92" s="165"/>
      <c r="G92" s="165"/>
      <c r="H92" s="165"/>
      <c r="I92" s="167"/>
      <c r="J92" s="167"/>
      <c r="K92" s="166"/>
    </row>
    <row r="93" spans="1:11" x14ac:dyDescent="0.2">
      <c r="A93" s="52" t="s">
        <v>220</v>
      </c>
      <c r="B93" s="75" t="s">
        <v>208</v>
      </c>
      <c r="C93" s="165"/>
      <c r="D93" s="165"/>
      <c r="E93" s="165"/>
      <c r="F93" s="165"/>
      <c r="G93" s="165"/>
      <c r="H93" s="165"/>
      <c r="I93" s="167"/>
      <c r="J93" s="167"/>
      <c r="K93" s="166"/>
    </row>
    <row r="94" spans="1:11" x14ac:dyDescent="0.2">
      <c r="A94" s="52" t="s">
        <v>221</v>
      </c>
      <c r="B94" s="75" t="s">
        <v>209</v>
      </c>
      <c r="C94" s="165"/>
      <c r="D94" s="165"/>
      <c r="E94" s="165"/>
      <c r="F94" s="165"/>
      <c r="G94" s="165"/>
      <c r="H94" s="165"/>
      <c r="I94" s="167"/>
      <c r="J94" s="167"/>
      <c r="K94" s="166"/>
    </row>
    <row r="95" spans="1:11" x14ac:dyDescent="0.2">
      <c r="A95" s="52" t="s">
        <v>222</v>
      </c>
      <c r="B95" s="75" t="s">
        <v>210</v>
      </c>
      <c r="C95" s="165"/>
      <c r="D95" s="165"/>
      <c r="E95" s="165"/>
      <c r="F95" s="165"/>
      <c r="G95" s="165"/>
      <c r="H95" s="165"/>
      <c r="I95" s="167"/>
      <c r="J95" s="167"/>
      <c r="K95" s="173"/>
    </row>
    <row r="96" spans="1:11" x14ac:dyDescent="0.2">
      <c r="A96" s="52" t="s">
        <v>212</v>
      </c>
      <c r="B96" s="75" t="s">
        <v>211</v>
      </c>
      <c r="C96" s="165"/>
      <c r="D96" s="165"/>
      <c r="E96" s="165"/>
      <c r="F96" s="165"/>
      <c r="G96" s="165"/>
      <c r="H96" s="165"/>
      <c r="I96" s="167"/>
      <c r="J96" s="167"/>
      <c r="K96" s="173"/>
    </row>
    <row r="97" spans="1:11" x14ac:dyDescent="0.2">
      <c r="A97" s="76" t="s">
        <v>83</v>
      </c>
      <c r="B97" s="77" t="s">
        <v>84</v>
      </c>
      <c r="C97" s="242">
        <f>SUM(C88:C96)</f>
        <v>34</v>
      </c>
      <c r="D97" s="242">
        <f>SUM(D88:D96)</f>
        <v>25</v>
      </c>
      <c r="E97" s="242"/>
      <c r="F97" s="242"/>
      <c r="G97" s="242">
        <f>SUM(G88:G96)</f>
        <v>36</v>
      </c>
      <c r="H97" s="242">
        <f>SUM(H88:H96)</f>
        <v>20</v>
      </c>
      <c r="I97" s="242">
        <f>SUM(I88:I96)</f>
        <v>3</v>
      </c>
      <c r="J97" s="242"/>
      <c r="K97" s="280">
        <f>SUM(K88:K96)</f>
        <v>118</v>
      </c>
    </row>
    <row r="98" spans="1:11" x14ac:dyDescent="0.2">
      <c r="A98" s="81" t="s">
        <v>285</v>
      </c>
      <c r="B98" s="82" t="s">
        <v>84</v>
      </c>
      <c r="C98" s="167">
        <v>19</v>
      </c>
      <c r="D98" s="167">
        <v>14</v>
      </c>
      <c r="E98" s="244"/>
      <c r="F98" s="167"/>
      <c r="G98" s="244">
        <v>23</v>
      </c>
      <c r="H98" s="167">
        <v>13</v>
      </c>
      <c r="I98" s="244"/>
      <c r="J98" s="167"/>
      <c r="K98" s="166">
        <f>SUM(C98:J98)</f>
        <v>69</v>
      </c>
    </row>
    <row r="99" spans="1:11" x14ac:dyDescent="0.2">
      <c r="A99" s="81" t="s">
        <v>286</v>
      </c>
      <c r="B99" s="82" t="s">
        <v>84</v>
      </c>
      <c r="C99" s="167">
        <v>2</v>
      </c>
      <c r="D99" s="167"/>
      <c r="E99" s="244"/>
      <c r="F99" s="167"/>
      <c r="G99" s="244"/>
      <c r="H99" s="167"/>
      <c r="I99" s="244"/>
      <c r="J99" s="167"/>
      <c r="K99" s="166">
        <f>SUM(C99:J99)</f>
        <v>2</v>
      </c>
    </row>
    <row r="100" spans="1:11" ht="15" x14ac:dyDescent="0.25">
      <c r="A100" s="495" t="s">
        <v>249</v>
      </c>
      <c r="B100" s="519"/>
      <c r="C100" s="519"/>
      <c r="D100" s="519"/>
      <c r="E100" s="519"/>
      <c r="F100" s="519"/>
      <c r="G100" s="519"/>
      <c r="H100" s="519"/>
      <c r="I100" s="519"/>
      <c r="J100" s="519"/>
      <c r="K100" s="520"/>
    </row>
    <row r="101" spans="1:11" x14ac:dyDescent="0.2">
      <c r="A101" s="73" t="s">
        <v>200</v>
      </c>
      <c r="B101" s="74" t="s">
        <v>199</v>
      </c>
      <c r="C101" s="181"/>
      <c r="D101" s="182"/>
      <c r="E101" s="182"/>
      <c r="F101" s="182"/>
      <c r="G101" s="182"/>
      <c r="H101" s="182"/>
      <c r="I101" s="182"/>
      <c r="J101" s="182"/>
      <c r="K101" s="183"/>
    </row>
    <row r="102" spans="1:11" x14ac:dyDescent="0.2">
      <c r="A102" s="52" t="s">
        <v>214</v>
      </c>
      <c r="B102" s="75" t="s">
        <v>201</v>
      </c>
      <c r="C102" s="165"/>
      <c r="D102" s="165"/>
      <c r="E102" s="165"/>
      <c r="F102" s="165"/>
      <c r="G102" s="165"/>
      <c r="H102" s="165"/>
      <c r="I102" s="167"/>
      <c r="J102" s="167"/>
      <c r="K102" s="166"/>
    </row>
    <row r="103" spans="1:11" x14ac:dyDescent="0.2">
      <c r="A103" s="52" t="s">
        <v>215</v>
      </c>
      <c r="B103" s="75" t="s">
        <v>202</v>
      </c>
      <c r="C103" s="279">
        <v>103</v>
      </c>
      <c r="D103" s="279">
        <v>112</v>
      </c>
      <c r="E103" s="167">
        <v>19</v>
      </c>
      <c r="F103" s="167">
        <v>27</v>
      </c>
      <c r="G103" s="167">
        <v>51</v>
      </c>
      <c r="H103" s="167">
        <v>27</v>
      </c>
      <c r="I103" s="167">
        <v>4</v>
      </c>
      <c r="J103" s="167">
        <v>1</v>
      </c>
      <c r="K103" s="166">
        <f>SUM(C103:J103)</f>
        <v>344</v>
      </c>
    </row>
    <row r="104" spans="1:11" x14ac:dyDescent="0.2">
      <c r="A104" s="52" t="s">
        <v>216</v>
      </c>
      <c r="B104" s="75" t="s">
        <v>203</v>
      </c>
      <c r="C104" s="279">
        <v>35</v>
      </c>
      <c r="D104" s="279"/>
      <c r="E104" s="167"/>
      <c r="F104" s="167"/>
      <c r="G104" s="167"/>
      <c r="H104" s="167"/>
      <c r="I104" s="167"/>
      <c r="J104" s="167"/>
      <c r="K104" s="166">
        <f>SUM(C104:J104)</f>
        <v>35</v>
      </c>
    </row>
    <row r="105" spans="1:11" x14ac:dyDescent="0.2">
      <c r="A105" s="52" t="s">
        <v>217</v>
      </c>
      <c r="B105" s="75" t="s">
        <v>204</v>
      </c>
      <c r="C105" s="165"/>
      <c r="D105" s="165"/>
      <c r="E105" s="165"/>
      <c r="F105" s="165"/>
      <c r="G105" s="165"/>
      <c r="H105" s="165"/>
      <c r="I105" s="167"/>
      <c r="J105" s="167"/>
      <c r="K105" s="166"/>
    </row>
    <row r="106" spans="1:11" x14ac:dyDescent="0.2">
      <c r="A106" s="52" t="s">
        <v>218</v>
      </c>
      <c r="B106" s="75" t="s">
        <v>205</v>
      </c>
      <c r="C106" s="279"/>
      <c r="D106" s="279"/>
      <c r="E106" s="167"/>
      <c r="F106" s="167"/>
      <c r="G106" s="167">
        <v>27</v>
      </c>
      <c r="H106" s="167">
        <v>30</v>
      </c>
      <c r="I106" s="167"/>
      <c r="J106" s="167"/>
      <c r="K106" s="166">
        <f>SUM(C106:J106)</f>
        <v>57</v>
      </c>
    </row>
    <row r="107" spans="1:11" x14ac:dyDescent="0.2">
      <c r="A107" s="52" t="s">
        <v>219</v>
      </c>
      <c r="B107" s="75" t="s">
        <v>206</v>
      </c>
      <c r="C107" s="165"/>
      <c r="D107" s="165"/>
      <c r="E107" s="165"/>
      <c r="F107" s="165"/>
      <c r="G107" s="165"/>
      <c r="H107" s="165"/>
      <c r="I107" s="167"/>
      <c r="J107" s="167"/>
      <c r="K107" s="166"/>
    </row>
    <row r="108" spans="1:11" x14ac:dyDescent="0.2">
      <c r="A108" s="52" t="s">
        <v>213</v>
      </c>
      <c r="B108" s="75" t="s">
        <v>207</v>
      </c>
      <c r="C108" s="165"/>
      <c r="D108" s="165"/>
      <c r="E108" s="165"/>
      <c r="F108" s="165"/>
      <c r="G108" s="165"/>
      <c r="H108" s="165"/>
      <c r="I108" s="167"/>
      <c r="J108" s="167"/>
      <c r="K108" s="166"/>
    </row>
    <row r="109" spans="1:11" x14ac:dyDescent="0.2">
      <c r="A109" s="52" t="s">
        <v>220</v>
      </c>
      <c r="B109" s="75" t="s">
        <v>208</v>
      </c>
      <c r="C109" s="165"/>
      <c r="D109" s="165"/>
      <c r="E109" s="165"/>
      <c r="F109" s="165"/>
      <c r="G109" s="165"/>
      <c r="H109" s="165"/>
      <c r="I109" s="167"/>
      <c r="J109" s="167"/>
      <c r="K109" s="166"/>
    </row>
    <row r="110" spans="1:11" x14ac:dyDescent="0.2">
      <c r="A110" s="52" t="s">
        <v>221</v>
      </c>
      <c r="B110" s="75" t="s">
        <v>209</v>
      </c>
      <c r="C110" s="165"/>
      <c r="D110" s="165"/>
      <c r="E110" s="165"/>
      <c r="F110" s="165"/>
      <c r="G110" s="165"/>
      <c r="H110" s="165"/>
      <c r="I110" s="167"/>
      <c r="J110" s="167"/>
      <c r="K110" s="166"/>
    </row>
    <row r="111" spans="1:11" x14ac:dyDescent="0.2">
      <c r="A111" s="52" t="s">
        <v>222</v>
      </c>
      <c r="B111" s="75" t="s">
        <v>210</v>
      </c>
      <c r="C111" s="279"/>
      <c r="D111" s="279">
        <v>1</v>
      </c>
      <c r="E111" s="167"/>
      <c r="F111" s="167"/>
      <c r="G111" s="167">
        <v>1</v>
      </c>
      <c r="H111" s="167"/>
      <c r="I111" s="167"/>
      <c r="J111" s="167"/>
      <c r="K111" s="173">
        <f>SUM(C111:J111)</f>
        <v>2</v>
      </c>
    </row>
    <row r="112" spans="1:11" x14ac:dyDescent="0.2">
      <c r="A112" s="52" t="s">
        <v>212</v>
      </c>
      <c r="B112" s="75" t="s">
        <v>211</v>
      </c>
      <c r="C112" s="279">
        <v>26</v>
      </c>
      <c r="D112" s="279">
        <v>14</v>
      </c>
      <c r="E112" s="167"/>
      <c r="F112" s="167"/>
      <c r="G112" s="167">
        <v>17</v>
      </c>
      <c r="H112" s="167">
        <v>22</v>
      </c>
      <c r="I112" s="167"/>
      <c r="J112" s="167"/>
      <c r="K112" s="173">
        <f>SUM(C112:J112)</f>
        <v>79</v>
      </c>
    </row>
    <row r="113" spans="1:11" x14ac:dyDescent="0.2">
      <c r="A113" s="76" t="s">
        <v>83</v>
      </c>
      <c r="B113" s="77" t="s">
        <v>84</v>
      </c>
      <c r="C113" s="242">
        <f t="shared" ref="C113:K113" si="0">SUM(C103:C112)</f>
        <v>164</v>
      </c>
      <c r="D113" s="242">
        <f t="shared" si="0"/>
        <v>127</v>
      </c>
      <c r="E113" s="242">
        <f t="shared" si="0"/>
        <v>19</v>
      </c>
      <c r="F113" s="242">
        <f t="shared" si="0"/>
        <v>27</v>
      </c>
      <c r="G113" s="242">
        <f t="shared" si="0"/>
        <v>96</v>
      </c>
      <c r="H113" s="242">
        <f t="shared" si="0"/>
        <v>79</v>
      </c>
      <c r="I113" s="242">
        <f t="shared" si="0"/>
        <v>4</v>
      </c>
      <c r="J113" s="242">
        <f t="shared" si="0"/>
        <v>1</v>
      </c>
      <c r="K113" s="280">
        <f t="shared" si="0"/>
        <v>517</v>
      </c>
    </row>
    <row r="114" spans="1:11" x14ac:dyDescent="0.2">
      <c r="A114" s="81" t="s">
        <v>287</v>
      </c>
      <c r="B114" s="82" t="s">
        <v>84</v>
      </c>
      <c r="C114" s="167">
        <v>120</v>
      </c>
      <c r="D114" s="167">
        <v>107</v>
      </c>
      <c r="E114" s="167">
        <v>18</v>
      </c>
      <c r="F114" s="167">
        <v>27</v>
      </c>
      <c r="G114" s="167">
        <v>84</v>
      </c>
      <c r="H114" s="167">
        <v>58</v>
      </c>
      <c r="I114" s="167">
        <v>1</v>
      </c>
      <c r="J114" s="167">
        <v>1</v>
      </c>
      <c r="K114" s="166">
        <f>SUM(C114:J114)</f>
        <v>416</v>
      </c>
    </row>
    <row r="115" spans="1:11" x14ac:dyDescent="0.2">
      <c r="A115" s="81" t="s">
        <v>288</v>
      </c>
      <c r="B115" s="82" t="s">
        <v>84</v>
      </c>
      <c r="C115" s="167">
        <v>5</v>
      </c>
      <c r="D115" s="167"/>
      <c r="E115" s="167"/>
      <c r="F115" s="167"/>
      <c r="G115" s="167">
        <v>1</v>
      </c>
      <c r="H115" s="167"/>
      <c r="I115" s="167"/>
      <c r="J115" s="167"/>
      <c r="K115" s="166">
        <f>SUM(C115:J115)</f>
        <v>6</v>
      </c>
    </row>
    <row r="116" spans="1:11" ht="15" x14ac:dyDescent="0.25">
      <c r="A116" s="495" t="s">
        <v>250</v>
      </c>
      <c r="B116" s="519"/>
      <c r="C116" s="519"/>
      <c r="D116" s="519"/>
      <c r="E116" s="519"/>
      <c r="F116" s="519"/>
      <c r="G116" s="519"/>
      <c r="H116" s="519"/>
      <c r="I116" s="519"/>
      <c r="J116" s="519"/>
      <c r="K116" s="520"/>
    </row>
    <row r="117" spans="1:11" x14ac:dyDescent="0.2">
      <c r="A117" s="73" t="s">
        <v>200</v>
      </c>
      <c r="B117" s="74" t="s">
        <v>199</v>
      </c>
      <c r="C117" s="181"/>
      <c r="D117" s="182"/>
      <c r="E117" s="182"/>
      <c r="F117" s="182"/>
      <c r="G117" s="182"/>
      <c r="H117" s="182"/>
      <c r="I117" s="182"/>
      <c r="J117" s="182"/>
      <c r="K117" s="183"/>
    </row>
    <row r="118" spans="1:11" x14ac:dyDescent="0.2">
      <c r="A118" s="52" t="s">
        <v>214</v>
      </c>
      <c r="B118" s="75" t="s">
        <v>201</v>
      </c>
      <c r="C118" s="165"/>
      <c r="D118" s="165"/>
      <c r="E118" s="165"/>
      <c r="F118" s="165"/>
      <c r="G118" s="165"/>
      <c r="H118" s="165"/>
      <c r="I118" s="167"/>
      <c r="J118" s="167"/>
      <c r="K118" s="166"/>
    </row>
    <row r="119" spans="1:11" x14ac:dyDescent="0.2">
      <c r="A119" s="52" t="s">
        <v>215</v>
      </c>
      <c r="B119" s="75" t="s">
        <v>202</v>
      </c>
      <c r="C119" s="165"/>
      <c r="D119" s="165"/>
      <c r="E119" s="165"/>
      <c r="F119" s="165"/>
      <c r="G119" s="165"/>
      <c r="H119" s="165"/>
      <c r="I119" s="167"/>
      <c r="J119" s="167"/>
      <c r="K119" s="166"/>
    </row>
    <row r="120" spans="1:11" x14ac:dyDescent="0.2">
      <c r="A120" s="52" t="s">
        <v>216</v>
      </c>
      <c r="B120" s="75" t="s">
        <v>203</v>
      </c>
      <c r="C120" s="165"/>
      <c r="D120" s="165"/>
      <c r="E120" s="165"/>
      <c r="F120" s="165"/>
      <c r="G120" s="165"/>
      <c r="H120" s="165"/>
      <c r="I120" s="167"/>
      <c r="J120" s="167"/>
      <c r="K120" s="166"/>
    </row>
    <row r="121" spans="1:11" x14ac:dyDescent="0.2">
      <c r="A121" s="52" t="s">
        <v>217</v>
      </c>
      <c r="B121" s="75" t="s">
        <v>204</v>
      </c>
      <c r="C121" s="165"/>
      <c r="D121" s="165"/>
      <c r="E121" s="165"/>
      <c r="F121" s="165"/>
      <c r="G121" s="165">
        <v>16</v>
      </c>
      <c r="H121" s="165"/>
      <c r="I121" s="167"/>
      <c r="J121" s="167"/>
      <c r="K121" s="166">
        <f>SUM(C121:J121)</f>
        <v>16</v>
      </c>
    </row>
    <row r="122" spans="1:11" x14ac:dyDescent="0.2">
      <c r="A122" s="52" t="s">
        <v>218</v>
      </c>
      <c r="B122" s="75" t="s">
        <v>205</v>
      </c>
      <c r="C122" s="165"/>
      <c r="D122" s="165"/>
      <c r="E122" s="165"/>
      <c r="F122" s="165"/>
      <c r="G122" s="165"/>
      <c r="H122" s="165"/>
      <c r="I122" s="167"/>
      <c r="J122" s="167"/>
      <c r="K122" s="166"/>
    </row>
    <row r="123" spans="1:11" x14ac:dyDescent="0.2">
      <c r="A123" s="52" t="s">
        <v>219</v>
      </c>
      <c r="B123" s="75" t="s">
        <v>206</v>
      </c>
      <c r="C123" s="279">
        <v>42</v>
      </c>
      <c r="D123" s="279">
        <v>7</v>
      </c>
      <c r="E123" s="167"/>
      <c r="F123" s="167"/>
      <c r="G123" s="167">
        <v>13</v>
      </c>
      <c r="H123" s="167">
        <v>1</v>
      </c>
      <c r="I123" s="167"/>
      <c r="J123" s="167"/>
      <c r="K123" s="166">
        <f>SUM(C123:J123)</f>
        <v>63</v>
      </c>
    </row>
    <row r="124" spans="1:11" x14ac:dyDescent="0.2">
      <c r="A124" s="52" t="s">
        <v>213</v>
      </c>
      <c r="B124" s="75" t="s">
        <v>207</v>
      </c>
      <c r="C124" s="279">
        <v>9</v>
      </c>
      <c r="D124" s="279">
        <v>4</v>
      </c>
      <c r="E124" s="167"/>
      <c r="F124" s="167"/>
      <c r="G124" s="167"/>
      <c r="H124" s="167"/>
      <c r="I124" s="167"/>
      <c r="J124" s="167"/>
      <c r="K124" s="166">
        <f>SUM(C124:J124)</f>
        <v>13</v>
      </c>
    </row>
    <row r="125" spans="1:11" x14ac:dyDescent="0.2">
      <c r="A125" s="52" t="s">
        <v>220</v>
      </c>
      <c r="B125" s="75" t="s">
        <v>208</v>
      </c>
      <c r="C125" s="279">
        <v>1</v>
      </c>
      <c r="D125" s="279"/>
      <c r="E125" s="167"/>
      <c r="F125" s="167"/>
      <c r="G125" s="167">
        <v>1</v>
      </c>
      <c r="H125" s="167"/>
      <c r="I125" s="167">
        <v>3</v>
      </c>
      <c r="J125" s="167"/>
      <c r="K125" s="166">
        <f>SUM(C125:J125)</f>
        <v>5</v>
      </c>
    </row>
    <row r="126" spans="1:11" x14ac:dyDescent="0.2">
      <c r="A126" s="52" t="s">
        <v>221</v>
      </c>
      <c r="B126" s="75" t="s">
        <v>209</v>
      </c>
      <c r="C126" s="165"/>
      <c r="D126" s="165"/>
      <c r="E126" s="165"/>
      <c r="F126" s="165"/>
      <c r="G126" s="165"/>
      <c r="H126" s="165"/>
      <c r="I126" s="167"/>
      <c r="J126" s="167"/>
      <c r="K126" s="166"/>
    </row>
    <row r="127" spans="1:11" x14ac:dyDescent="0.2">
      <c r="A127" s="52" t="s">
        <v>222</v>
      </c>
      <c r="B127" s="75" t="s">
        <v>210</v>
      </c>
      <c r="C127" s="165"/>
      <c r="D127" s="165"/>
      <c r="E127" s="165"/>
      <c r="F127" s="165"/>
      <c r="G127" s="165"/>
      <c r="H127" s="165"/>
      <c r="I127" s="167"/>
      <c r="J127" s="167"/>
      <c r="K127" s="173"/>
    </row>
    <row r="128" spans="1:11" x14ac:dyDescent="0.2">
      <c r="A128" s="52" t="s">
        <v>212</v>
      </c>
      <c r="B128" s="75" t="s">
        <v>211</v>
      </c>
      <c r="C128" s="165"/>
      <c r="D128" s="165"/>
      <c r="E128" s="165"/>
      <c r="F128" s="165"/>
      <c r="G128" s="165"/>
      <c r="H128" s="165"/>
      <c r="I128" s="167"/>
      <c r="J128" s="167"/>
      <c r="K128" s="173"/>
    </row>
    <row r="129" spans="1:11" x14ac:dyDescent="0.2">
      <c r="A129" s="76" t="s">
        <v>83</v>
      </c>
      <c r="B129" s="77" t="s">
        <v>84</v>
      </c>
      <c r="C129" s="242">
        <f>SUM(C120:C128)</f>
        <v>52</v>
      </c>
      <c r="D129" s="242">
        <f>SUM(D121:D128)</f>
        <v>11</v>
      </c>
      <c r="E129" s="242"/>
      <c r="F129" s="242"/>
      <c r="G129" s="242">
        <f>SUM(G120:G128)</f>
        <v>30</v>
      </c>
      <c r="H129" s="242">
        <f>SUM(H121:H128)</f>
        <v>1</v>
      </c>
      <c r="I129" s="242">
        <f>SUM(I121:I128)</f>
        <v>3</v>
      </c>
      <c r="J129" s="242"/>
      <c r="K129" s="280">
        <f>SUM(K121:K128)</f>
        <v>97</v>
      </c>
    </row>
    <row r="130" spans="1:11" x14ac:dyDescent="0.2">
      <c r="A130" s="81" t="s">
        <v>289</v>
      </c>
      <c r="B130" s="82" t="s">
        <v>84</v>
      </c>
      <c r="C130" s="167">
        <v>23</v>
      </c>
      <c r="D130" s="167">
        <v>6</v>
      </c>
      <c r="E130" s="167"/>
      <c r="F130" s="167"/>
      <c r="G130" s="167">
        <v>16</v>
      </c>
      <c r="H130" s="167">
        <v>1</v>
      </c>
      <c r="I130" s="167">
        <v>1</v>
      </c>
      <c r="J130" s="167"/>
      <c r="K130" s="166">
        <f>SUM(C130:J130)</f>
        <v>47</v>
      </c>
    </row>
    <row r="131" spans="1:11" x14ac:dyDescent="0.2">
      <c r="A131" s="81" t="s">
        <v>290</v>
      </c>
      <c r="B131" s="82" t="s">
        <v>84</v>
      </c>
      <c r="C131" s="167">
        <v>2</v>
      </c>
      <c r="D131" s="167">
        <v>2</v>
      </c>
      <c r="E131" s="167"/>
      <c r="F131" s="167"/>
      <c r="G131" s="167"/>
      <c r="H131" s="167"/>
      <c r="I131" s="167"/>
      <c r="J131" s="167"/>
      <c r="K131" s="166">
        <f>SUM(C131:J131)</f>
        <v>4</v>
      </c>
    </row>
    <row r="132" spans="1:11" ht="15" x14ac:dyDescent="0.25">
      <c r="A132" s="495" t="s">
        <v>253</v>
      </c>
      <c r="B132" s="519"/>
      <c r="C132" s="519"/>
      <c r="D132" s="519"/>
      <c r="E132" s="519"/>
      <c r="F132" s="519"/>
      <c r="G132" s="519"/>
      <c r="H132" s="519"/>
      <c r="I132" s="519"/>
      <c r="J132" s="519"/>
      <c r="K132" s="520"/>
    </row>
    <row r="133" spans="1:11" x14ac:dyDescent="0.2">
      <c r="A133" s="73" t="s">
        <v>200</v>
      </c>
      <c r="B133" s="74" t="s">
        <v>199</v>
      </c>
      <c r="C133" s="516"/>
      <c r="D133" s="517"/>
      <c r="E133" s="517"/>
      <c r="F133" s="517"/>
      <c r="G133" s="517"/>
      <c r="H133" s="517"/>
      <c r="I133" s="517"/>
      <c r="J133" s="517"/>
      <c r="K133" s="518"/>
    </row>
    <row r="134" spans="1:11" x14ac:dyDescent="0.2">
      <c r="A134" s="52" t="s">
        <v>214</v>
      </c>
      <c r="B134" s="75" t="s">
        <v>201</v>
      </c>
      <c r="C134" s="165"/>
      <c r="D134" s="165"/>
      <c r="E134" s="165"/>
      <c r="F134" s="165"/>
      <c r="G134" s="165"/>
      <c r="H134" s="165"/>
      <c r="I134" s="167"/>
      <c r="J134" s="168"/>
      <c r="K134" s="166"/>
    </row>
    <row r="135" spans="1:11" x14ac:dyDescent="0.2">
      <c r="A135" s="52" t="s">
        <v>215</v>
      </c>
      <c r="B135" s="75" t="s">
        <v>202</v>
      </c>
      <c r="C135" s="282">
        <v>103</v>
      </c>
      <c r="D135" s="279">
        <v>112</v>
      </c>
      <c r="E135" s="244">
        <v>19</v>
      </c>
      <c r="F135" s="167">
        <v>27</v>
      </c>
      <c r="G135" s="244">
        <v>51</v>
      </c>
      <c r="H135" s="167">
        <v>27</v>
      </c>
      <c r="I135" s="244">
        <v>4</v>
      </c>
      <c r="J135" s="167">
        <v>1</v>
      </c>
      <c r="K135" s="166">
        <f t="shared" ref="K135:K141" si="1">SUM(C135:J135)</f>
        <v>344</v>
      </c>
    </row>
    <row r="136" spans="1:11" x14ac:dyDescent="0.2">
      <c r="A136" s="52" t="s">
        <v>216</v>
      </c>
      <c r="B136" s="75" t="s">
        <v>203</v>
      </c>
      <c r="C136" s="282">
        <v>103</v>
      </c>
      <c r="D136" s="279">
        <v>25</v>
      </c>
      <c r="E136" s="244">
        <v>0</v>
      </c>
      <c r="F136" s="167">
        <v>0</v>
      </c>
      <c r="G136" s="244">
        <v>56</v>
      </c>
      <c r="H136" s="167">
        <v>20</v>
      </c>
      <c r="I136" s="244">
        <v>3</v>
      </c>
      <c r="J136" s="167">
        <v>2</v>
      </c>
      <c r="K136" s="166">
        <f t="shared" si="1"/>
        <v>209</v>
      </c>
    </row>
    <row r="137" spans="1:11" x14ac:dyDescent="0.2">
      <c r="A137" s="52" t="s">
        <v>217</v>
      </c>
      <c r="B137" s="75" t="s">
        <v>204</v>
      </c>
      <c r="C137" s="282">
        <v>26</v>
      </c>
      <c r="D137" s="279">
        <v>6</v>
      </c>
      <c r="E137" s="244">
        <v>0</v>
      </c>
      <c r="F137" s="167">
        <v>0</v>
      </c>
      <c r="G137" s="244">
        <v>53</v>
      </c>
      <c r="H137" s="167">
        <v>0</v>
      </c>
      <c r="I137" s="244">
        <v>0</v>
      </c>
      <c r="J137" s="167">
        <v>0</v>
      </c>
      <c r="K137" s="166">
        <f t="shared" si="1"/>
        <v>85</v>
      </c>
    </row>
    <row r="138" spans="1:11" x14ac:dyDescent="0.2">
      <c r="A138" s="52" t="s">
        <v>218</v>
      </c>
      <c r="B138" s="75" t="s">
        <v>205</v>
      </c>
      <c r="C138" s="282">
        <v>56</v>
      </c>
      <c r="D138" s="279">
        <v>27</v>
      </c>
      <c r="E138" s="244">
        <v>0</v>
      </c>
      <c r="F138" s="167">
        <v>0</v>
      </c>
      <c r="G138" s="244">
        <v>63</v>
      </c>
      <c r="H138" s="167">
        <v>30</v>
      </c>
      <c r="I138" s="244">
        <v>0</v>
      </c>
      <c r="J138" s="167">
        <v>0</v>
      </c>
      <c r="K138" s="166">
        <f t="shared" si="1"/>
        <v>176</v>
      </c>
    </row>
    <row r="139" spans="1:11" x14ac:dyDescent="0.2">
      <c r="A139" s="52" t="s">
        <v>219</v>
      </c>
      <c r="B139" s="75" t="s">
        <v>206</v>
      </c>
      <c r="C139" s="282">
        <v>54</v>
      </c>
      <c r="D139" s="279">
        <v>15</v>
      </c>
      <c r="E139" s="244">
        <v>0</v>
      </c>
      <c r="F139" s="167">
        <v>0</v>
      </c>
      <c r="G139" s="244">
        <v>19</v>
      </c>
      <c r="H139" s="167">
        <v>25</v>
      </c>
      <c r="I139" s="244">
        <v>1</v>
      </c>
      <c r="J139" s="167">
        <v>0</v>
      </c>
      <c r="K139" s="166">
        <f t="shared" si="1"/>
        <v>114</v>
      </c>
    </row>
    <row r="140" spans="1:11" x14ac:dyDescent="0.2">
      <c r="A140" s="52" t="s">
        <v>213</v>
      </c>
      <c r="B140" s="75" t="s">
        <v>207</v>
      </c>
      <c r="C140" s="282">
        <v>9</v>
      </c>
      <c r="D140" s="279">
        <v>4</v>
      </c>
      <c r="E140" s="244">
        <v>0</v>
      </c>
      <c r="F140" s="167">
        <v>0</v>
      </c>
      <c r="G140" s="244">
        <v>0</v>
      </c>
      <c r="H140" s="167">
        <v>0</v>
      </c>
      <c r="I140" s="244">
        <v>0</v>
      </c>
      <c r="J140" s="167">
        <v>0</v>
      </c>
      <c r="K140" s="166">
        <f t="shared" si="1"/>
        <v>13</v>
      </c>
    </row>
    <row r="141" spans="1:11" x14ac:dyDescent="0.2">
      <c r="A141" s="52" t="s">
        <v>220</v>
      </c>
      <c r="B141" s="75" t="s">
        <v>208</v>
      </c>
      <c r="C141" s="282">
        <v>15</v>
      </c>
      <c r="D141" s="279">
        <v>9</v>
      </c>
      <c r="E141" s="244">
        <v>0</v>
      </c>
      <c r="F141" s="167">
        <v>0</v>
      </c>
      <c r="G141" s="244">
        <v>5</v>
      </c>
      <c r="H141" s="167">
        <v>13</v>
      </c>
      <c r="I141" s="244">
        <v>3</v>
      </c>
      <c r="J141" s="167">
        <v>1</v>
      </c>
      <c r="K141" s="166">
        <f t="shared" si="1"/>
        <v>46</v>
      </c>
    </row>
    <row r="142" spans="1:11" x14ac:dyDescent="0.2">
      <c r="A142" s="52" t="s">
        <v>221</v>
      </c>
      <c r="B142" s="75" t="s">
        <v>209</v>
      </c>
      <c r="C142" s="282"/>
      <c r="D142" s="279"/>
      <c r="E142" s="244"/>
      <c r="F142" s="167"/>
      <c r="G142" s="244"/>
      <c r="H142" s="167"/>
      <c r="I142" s="244"/>
      <c r="J142" s="167"/>
      <c r="K142" s="166"/>
    </row>
    <row r="143" spans="1:11" x14ac:dyDescent="0.2">
      <c r="A143" s="52" t="s">
        <v>222</v>
      </c>
      <c r="B143" s="75" t="s">
        <v>210</v>
      </c>
      <c r="C143" s="282">
        <v>141</v>
      </c>
      <c r="D143" s="279">
        <v>85</v>
      </c>
      <c r="E143" s="244">
        <v>0</v>
      </c>
      <c r="F143" s="167">
        <v>0</v>
      </c>
      <c r="G143" s="244">
        <v>24</v>
      </c>
      <c r="H143" s="167">
        <v>0</v>
      </c>
      <c r="I143" s="244">
        <v>0</v>
      </c>
      <c r="J143" s="167">
        <v>0</v>
      </c>
      <c r="K143" s="173">
        <f>SUM(C143:J143)</f>
        <v>250</v>
      </c>
    </row>
    <row r="144" spans="1:11" ht="13.5" thickBot="1" x14ac:dyDescent="0.25">
      <c r="A144" s="52" t="s">
        <v>212</v>
      </c>
      <c r="B144" s="75" t="s">
        <v>211</v>
      </c>
      <c r="C144" s="282">
        <v>26</v>
      </c>
      <c r="D144" s="279">
        <v>14</v>
      </c>
      <c r="E144" s="244">
        <v>0</v>
      </c>
      <c r="F144" s="167">
        <v>0</v>
      </c>
      <c r="G144" s="244">
        <v>17</v>
      </c>
      <c r="H144" s="167">
        <v>22</v>
      </c>
      <c r="I144" s="244">
        <v>0</v>
      </c>
      <c r="J144" s="167">
        <v>0</v>
      </c>
      <c r="K144" s="166">
        <f>SUM(C144:J144)</f>
        <v>79</v>
      </c>
    </row>
    <row r="145" spans="1:11" x14ac:dyDescent="0.2">
      <c r="A145" s="239" t="s">
        <v>309</v>
      </c>
      <c r="B145" s="240" t="s">
        <v>84</v>
      </c>
      <c r="C145" s="249">
        <f t="shared" ref="C145:K145" si="2">SUM(C135:C144)</f>
        <v>533</v>
      </c>
      <c r="D145" s="249">
        <f t="shared" si="2"/>
        <v>297</v>
      </c>
      <c r="E145" s="283">
        <f t="shared" si="2"/>
        <v>19</v>
      </c>
      <c r="F145" s="249">
        <f t="shared" si="2"/>
        <v>27</v>
      </c>
      <c r="G145" s="249">
        <f t="shared" si="2"/>
        <v>288</v>
      </c>
      <c r="H145" s="249">
        <f t="shared" si="2"/>
        <v>137</v>
      </c>
      <c r="I145" s="283">
        <f t="shared" si="2"/>
        <v>11</v>
      </c>
      <c r="J145" s="250">
        <f t="shared" si="2"/>
        <v>4</v>
      </c>
      <c r="K145" s="251">
        <f t="shared" si="2"/>
        <v>1316</v>
      </c>
    </row>
    <row r="146" spans="1:11" x14ac:dyDescent="0.2">
      <c r="A146" s="48" t="s">
        <v>72</v>
      </c>
      <c r="B146" s="101" t="s">
        <v>84</v>
      </c>
      <c r="C146" s="244">
        <v>384</v>
      </c>
      <c r="D146" s="167">
        <v>234</v>
      </c>
      <c r="E146" s="244">
        <v>18</v>
      </c>
      <c r="F146" s="167">
        <v>27</v>
      </c>
      <c r="G146" s="244">
        <v>218</v>
      </c>
      <c r="H146" s="167">
        <v>93</v>
      </c>
      <c r="I146" s="244">
        <v>3</v>
      </c>
      <c r="J146" s="167">
        <v>4</v>
      </c>
      <c r="K146" s="166">
        <f>SUM(C146:J146)</f>
        <v>981</v>
      </c>
    </row>
    <row r="147" spans="1:11" ht="13.5" thickBot="1" x14ac:dyDescent="0.25">
      <c r="A147" s="45" t="s">
        <v>73</v>
      </c>
      <c r="B147" s="102" t="s">
        <v>84</v>
      </c>
      <c r="C147" s="253">
        <v>18</v>
      </c>
      <c r="D147" s="248">
        <v>3</v>
      </c>
      <c r="E147" s="253">
        <v>0</v>
      </c>
      <c r="F147" s="248">
        <v>0</v>
      </c>
      <c r="G147" s="253">
        <v>6</v>
      </c>
      <c r="H147" s="248">
        <v>0</v>
      </c>
      <c r="I147" s="253">
        <v>0</v>
      </c>
      <c r="J147" s="248">
        <v>1</v>
      </c>
      <c r="K147" s="229">
        <f>SUM(C147:J147)</f>
        <v>28</v>
      </c>
    </row>
    <row r="148" spans="1:11" x14ac:dyDescent="0.2">
      <c r="A148" s="39"/>
      <c r="B148" s="40"/>
      <c r="C148" s="189"/>
      <c r="D148" s="189"/>
      <c r="E148" s="189"/>
      <c r="F148" s="189"/>
      <c r="G148" s="189"/>
      <c r="H148" s="189"/>
      <c r="I148" s="189"/>
      <c r="J148" s="189"/>
      <c r="K148" s="189"/>
    </row>
    <row r="149" spans="1:11" x14ac:dyDescent="0.2">
      <c r="A149" s="593" t="s">
        <v>315</v>
      </c>
      <c r="B149" s="593"/>
      <c r="C149" s="593"/>
      <c r="D149" s="593"/>
      <c r="E149" s="593"/>
      <c r="F149" s="593"/>
      <c r="G149" s="593"/>
      <c r="H149" s="593"/>
      <c r="I149" s="593"/>
      <c r="J149" s="593"/>
      <c r="K149" s="593"/>
    </row>
    <row r="150" spans="1:11" x14ac:dyDescent="0.2">
      <c r="A150" s="593"/>
      <c r="B150" s="593"/>
      <c r="C150" s="593"/>
      <c r="D150" s="593"/>
      <c r="E150" s="593"/>
      <c r="F150" s="593"/>
      <c r="G150" s="593"/>
      <c r="H150" s="593"/>
      <c r="I150" s="593"/>
      <c r="J150" s="593"/>
      <c r="K150" s="593"/>
    </row>
    <row r="151" spans="1:11" x14ac:dyDescent="0.2">
      <c r="A151" s="39"/>
      <c r="B151" s="40"/>
      <c r="C151" s="189"/>
      <c r="D151" s="189"/>
      <c r="E151" s="189"/>
      <c r="F151" s="189"/>
      <c r="G151" s="189"/>
      <c r="H151" s="189"/>
      <c r="I151" s="189"/>
      <c r="J151" s="189"/>
      <c r="K151" s="189"/>
    </row>
    <row r="152" spans="1:11" x14ac:dyDescent="0.2">
      <c r="A152" s="39"/>
      <c r="B152" s="40"/>
      <c r="C152" s="189"/>
      <c r="D152" s="189"/>
      <c r="E152" s="189"/>
      <c r="F152" s="189"/>
      <c r="G152" s="189"/>
      <c r="H152" s="189"/>
      <c r="I152" s="189"/>
      <c r="J152" s="189"/>
      <c r="K152" s="189"/>
    </row>
  </sheetData>
  <sheetProtection password="CC7B" sheet="1" objects="1" scenarios="1"/>
  <mergeCells count="20">
    <mergeCell ref="C133:K133"/>
    <mergeCell ref="A149:K149"/>
    <mergeCell ref="A150:K150"/>
    <mergeCell ref="A68:K68"/>
    <mergeCell ref="A84:K84"/>
    <mergeCell ref="A100:K100"/>
    <mergeCell ref="A116:K116"/>
    <mergeCell ref="A132:K132"/>
    <mergeCell ref="I2:J2"/>
    <mergeCell ref="A1:K1"/>
    <mergeCell ref="C2:D2"/>
    <mergeCell ref="E2:F2"/>
    <mergeCell ref="G2:H2"/>
    <mergeCell ref="A2:A3"/>
    <mergeCell ref="B2:B3"/>
    <mergeCell ref="C5:K5"/>
    <mergeCell ref="A4:K4"/>
    <mergeCell ref="A20:K20"/>
    <mergeCell ref="A36:K36"/>
    <mergeCell ref="A52:K52"/>
  </mergeCells>
  <pageMargins left="0.62992125984251968" right="0.23622047244094491" top="0.35433070866141736" bottom="0.35433070866141736" header="0.31496062992125984" footer="0.31496062992125984"/>
  <pageSetup paperSize="9" scale="85" firstPageNumber="119" orientation="landscape" useFirstPageNumber="1" r:id="rId1"/>
  <headerFooter>
    <oddFooter>&amp;C&amp;P</oddFooter>
  </headerFooter>
  <rowBreaks count="3" manualBreakCount="3">
    <brk id="35" max="16383" man="1"/>
    <brk id="83" max="16383" man="1"/>
    <brk id="13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W133"/>
  <sheetViews>
    <sheetView topLeftCell="A94" zoomScaleNormal="100" workbookViewId="0">
      <selection activeCell="A136" sqref="A136"/>
    </sheetView>
  </sheetViews>
  <sheetFormatPr defaultColWidth="9.140625" defaultRowHeight="12.75" x14ac:dyDescent="0.2"/>
  <cols>
    <col min="1" max="1" width="47.85546875" style="2" customWidth="1"/>
    <col min="2" max="2" width="6.7109375" style="3" customWidth="1"/>
    <col min="3" max="3" width="10.42578125" style="177" customWidth="1"/>
    <col min="4" max="4" width="8.28515625" style="177" customWidth="1"/>
    <col min="5" max="5" width="7.42578125" style="177" customWidth="1"/>
    <col min="6" max="7" width="9.140625" style="177" customWidth="1"/>
    <col min="8" max="8" width="8.5703125" style="177" customWidth="1"/>
    <col min="9" max="9" width="7.42578125" style="177" customWidth="1"/>
    <col min="10" max="12" width="8.7109375" style="177" customWidth="1"/>
    <col min="13" max="13" width="8.140625" style="177" customWidth="1"/>
    <col min="14" max="15" width="8.5703125" style="177" customWidth="1"/>
    <col min="16" max="16" width="8.140625" style="177" customWidth="1"/>
    <col min="17" max="18" width="9.140625" style="177"/>
    <col min="19" max="16384" width="9.140625" style="1"/>
  </cols>
  <sheetData>
    <row r="1" spans="1:23" ht="42.75" customHeight="1" x14ac:dyDescent="0.25">
      <c r="A1" s="504" t="s">
        <v>143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7"/>
      <c r="T1" s="31"/>
      <c r="U1" s="30"/>
      <c r="V1" s="30"/>
      <c r="W1" s="30"/>
    </row>
    <row r="2" spans="1:23" s="5" customFormat="1" ht="38.25" customHeight="1" x14ac:dyDescent="0.2">
      <c r="A2" s="598" t="s">
        <v>242</v>
      </c>
      <c r="B2" s="599"/>
      <c r="C2" s="594" t="s">
        <v>0</v>
      </c>
      <c r="D2" s="595"/>
      <c r="E2" s="595"/>
      <c r="F2" s="596"/>
      <c r="G2" s="594" t="s">
        <v>2</v>
      </c>
      <c r="H2" s="595"/>
      <c r="I2" s="595"/>
      <c r="J2" s="596"/>
      <c r="K2" s="594" t="s">
        <v>1</v>
      </c>
      <c r="L2" s="595"/>
      <c r="M2" s="595"/>
      <c r="N2" s="596"/>
      <c r="O2" s="594" t="s">
        <v>3</v>
      </c>
      <c r="P2" s="595"/>
      <c r="Q2" s="595"/>
      <c r="R2" s="597"/>
    </row>
    <row r="3" spans="1:23" s="5" customFormat="1" ht="51.75" customHeight="1" thickBot="1" x14ac:dyDescent="0.25">
      <c r="A3" s="600"/>
      <c r="B3" s="601"/>
      <c r="C3" s="163" t="s">
        <v>185</v>
      </c>
      <c r="D3" s="163" t="s">
        <v>18</v>
      </c>
      <c r="E3" s="163" t="s">
        <v>74</v>
      </c>
      <c r="F3" s="163" t="s">
        <v>75</v>
      </c>
      <c r="G3" s="163" t="s">
        <v>185</v>
      </c>
      <c r="H3" s="163" t="s">
        <v>18</v>
      </c>
      <c r="I3" s="163" t="s">
        <v>74</v>
      </c>
      <c r="J3" s="163" t="s">
        <v>75</v>
      </c>
      <c r="K3" s="163" t="s">
        <v>185</v>
      </c>
      <c r="L3" s="163" t="s">
        <v>18</v>
      </c>
      <c r="M3" s="163" t="s">
        <v>74</v>
      </c>
      <c r="N3" s="163" t="s">
        <v>75</v>
      </c>
      <c r="O3" s="163" t="s">
        <v>185</v>
      </c>
      <c r="P3" s="163" t="s">
        <v>18</v>
      </c>
      <c r="Q3" s="163" t="s">
        <v>74</v>
      </c>
      <c r="R3" s="163" t="s">
        <v>75</v>
      </c>
    </row>
    <row r="4" spans="1:23" s="6" customFormat="1" ht="15" x14ac:dyDescent="0.25">
      <c r="A4" s="501" t="s">
        <v>244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7"/>
    </row>
    <row r="5" spans="1:23" s="2" customFormat="1" x14ac:dyDescent="0.2">
      <c r="A5" s="73" t="s">
        <v>200</v>
      </c>
      <c r="B5" s="74" t="s">
        <v>199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284"/>
    </row>
    <row r="6" spans="1:23" x14ac:dyDescent="0.2">
      <c r="A6" s="52" t="s">
        <v>214</v>
      </c>
      <c r="B6" s="123" t="s">
        <v>201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6"/>
    </row>
    <row r="7" spans="1:23" x14ac:dyDescent="0.2">
      <c r="A7" s="52" t="s">
        <v>215</v>
      </c>
      <c r="B7" s="123" t="s">
        <v>202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</row>
    <row r="8" spans="1:23" x14ac:dyDescent="0.2">
      <c r="A8" s="52" t="s">
        <v>216</v>
      </c>
      <c r="B8" s="123" t="s">
        <v>203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6"/>
    </row>
    <row r="9" spans="1:23" x14ac:dyDescent="0.2">
      <c r="A9" s="52" t="s">
        <v>217</v>
      </c>
      <c r="B9" s="123" t="s">
        <v>204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>
        <v>29</v>
      </c>
      <c r="P9" s="167">
        <v>30</v>
      </c>
      <c r="Q9" s="167">
        <v>29</v>
      </c>
      <c r="R9" s="287">
        <v>28</v>
      </c>
    </row>
    <row r="10" spans="1:23" x14ac:dyDescent="0.2">
      <c r="A10" s="52" t="s">
        <v>218</v>
      </c>
      <c r="B10" s="123" t="s">
        <v>205</v>
      </c>
      <c r="C10" s="167">
        <v>632</v>
      </c>
      <c r="D10" s="167">
        <v>685</v>
      </c>
      <c r="E10" s="167">
        <v>504</v>
      </c>
      <c r="F10" s="167">
        <v>395</v>
      </c>
      <c r="G10" s="167"/>
      <c r="H10" s="167"/>
      <c r="I10" s="167"/>
      <c r="J10" s="167"/>
      <c r="K10" s="167">
        <v>102</v>
      </c>
      <c r="L10" s="167">
        <v>106</v>
      </c>
      <c r="M10" s="167">
        <v>85</v>
      </c>
      <c r="N10" s="167">
        <v>76</v>
      </c>
      <c r="O10" s="167"/>
      <c r="P10" s="167"/>
      <c r="Q10" s="167"/>
      <c r="R10" s="287"/>
    </row>
    <row r="11" spans="1:23" x14ac:dyDescent="0.2">
      <c r="A11" s="52" t="s">
        <v>219</v>
      </c>
      <c r="B11" s="123" t="s">
        <v>206</v>
      </c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6"/>
    </row>
    <row r="12" spans="1:23" x14ac:dyDescent="0.2">
      <c r="A12" s="52" t="s">
        <v>213</v>
      </c>
      <c r="B12" s="123" t="s">
        <v>207</v>
      </c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6"/>
    </row>
    <row r="13" spans="1:23" x14ac:dyDescent="0.2">
      <c r="A13" s="52" t="s">
        <v>220</v>
      </c>
      <c r="B13" s="123" t="s">
        <v>208</v>
      </c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6"/>
    </row>
    <row r="14" spans="1:23" x14ac:dyDescent="0.2">
      <c r="A14" s="52" t="s">
        <v>221</v>
      </c>
      <c r="B14" s="123" t="s">
        <v>209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6"/>
    </row>
    <row r="15" spans="1:23" x14ac:dyDescent="0.2">
      <c r="A15" s="52" t="s">
        <v>222</v>
      </c>
      <c r="B15" s="123" t="s">
        <v>210</v>
      </c>
      <c r="C15" s="167">
        <v>344</v>
      </c>
      <c r="D15" s="167">
        <v>345</v>
      </c>
      <c r="E15" s="167">
        <v>295</v>
      </c>
      <c r="F15" s="167">
        <v>261</v>
      </c>
      <c r="G15" s="167"/>
      <c r="H15" s="167"/>
      <c r="I15" s="167"/>
      <c r="J15" s="167"/>
      <c r="K15" s="167">
        <v>41</v>
      </c>
      <c r="L15" s="167">
        <v>41</v>
      </c>
      <c r="M15" s="167">
        <v>36</v>
      </c>
      <c r="N15" s="167">
        <v>32</v>
      </c>
      <c r="O15" s="167"/>
      <c r="P15" s="167"/>
      <c r="Q15" s="167"/>
      <c r="R15" s="287"/>
    </row>
    <row r="16" spans="1:23" x14ac:dyDescent="0.2">
      <c r="A16" s="52" t="s">
        <v>212</v>
      </c>
      <c r="B16" s="123" t="s">
        <v>211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6"/>
    </row>
    <row r="17" spans="1:18" ht="12.95" customHeight="1" x14ac:dyDescent="0.2">
      <c r="A17" s="76" t="s">
        <v>83</v>
      </c>
      <c r="B17" s="124" t="s">
        <v>84</v>
      </c>
      <c r="C17" s="242">
        <v>953</v>
      </c>
      <c r="D17" s="242">
        <v>1030</v>
      </c>
      <c r="E17" s="242">
        <v>799</v>
      </c>
      <c r="F17" s="242">
        <v>656</v>
      </c>
      <c r="G17" s="242"/>
      <c r="H17" s="242"/>
      <c r="I17" s="242"/>
      <c r="J17" s="242"/>
      <c r="K17" s="242">
        <v>142</v>
      </c>
      <c r="L17" s="242">
        <v>147</v>
      </c>
      <c r="M17" s="242">
        <v>121</v>
      </c>
      <c r="N17" s="242">
        <v>108</v>
      </c>
      <c r="O17" s="242">
        <v>29</v>
      </c>
      <c r="P17" s="242">
        <v>30</v>
      </c>
      <c r="Q17" s="242">
        <v>29</v>
      </c>
      <c r="R17" s="243">
        <v>28</v>
      </c>
    </row>
    <row r="18" spans="1:18" s="6" customFormat="1" ht="15" x14ac:dyDescent="0.25">
      <c r="A18" s="495" t="s">
        <v>252</v>
      </c>
      <c r="B18" s="519"/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20"/>
    </row>
    <row r="19" spans="1:18" s="2" customFormat="1" x14ac:dyDescent="0.2">
      <c r="A19" s="73" t="s">
        <v>200</v>
      </c>
      <c r="B19" s="125" t="s">
        <v>199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284"/>
    </row>
    <row r="20" spans="1:18" x14ac:dyDescent="0.2">
      <c r="A20" s="52" t="s">
        <v>214</v>
      </c>
      <c r="B20" s="123" t="s">
        <v>201</v>
      </c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6"/>
    </row>
    <row r="21" spans="1:18" x14ac:dyDescent="0.2">
      <c r="A21" s="52" t="s">
        <v>215</v>
      </c>
      <c r="B21" s="123" t="s">
        <v>202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6"/>
    </row>
    <row r="22" spans="1:18" x14ac:dyDescent="0.2">
      <c r="A22" s="52" t="s">
        <v>216</v>
      </c>
      <c r="B22" s="123" t="s">
        <v>203</v>
      </c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6"/>
    </row>
    <row r="23" spans="1:18" x14ac:dyDescent="0.2">
      <c r="A23" s="52" t="s">
        <v>217</v>
      </c>
      <c r="B23" s="123" t="s">
        <v>204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6"/>
    </row>
    <row r="24" spans="1:18" x14ac:dyDescent="0.2">
      <c r="A24" s="52" t="s">
        <v>218</v>
      </c>
      <c r="B24" s="123" t="s">
        <v>205</v>
      </c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6"/>
    </row>
    <row r="25" spans="1:18" x14ac:dyDescent="0.2">
      <c r="A25" s="52" t="s">
        <v>219</v>
      </c>
      <c r="B25" s="123" t="s">
        <v>206</v>
      </c>
      <c r="C25" s="167">
        <v>394</v>
      </c>
      <c r="D25" s="167">
        <v>435</v>
      </c>
      <c r="E25" s="167">
        <v>342</v>
      </c>
      <c r="F25" s="167">
        <v>293</v>
      </c>
      <c r="G25" s="167"/>
      <c r="H25" s="167"/>
      <c r="I25" s="167"/>
      <c r="J25" s="167"/>
      <c r="K25" s="167">
        <v>40</v>
      </c>
      <c r="L25" s="167">
        <v>46</v>
      </c>
      <c r="M25" s="167">
        <v>38</v>
      </c>
      <c r="N25" s="167">
        <v>34</v>
      </c>
      <c r="O25" s="167">
        <v>5</v>
      </c>
      <c r="P25" s="167">
        <v>5</v>
      </c>
      <c r="Q25" s="167">
        <v>5</v>
      </c>
      <c r="R25" s="287">
        <v>5</v>
      </c>
    </row>
    <row r="26" spans="1:18" x14ac:dyDescent="0.2">
      <c r="A26" s="52" t="s">
        <v>213</v>
      </c>
      <c r="B26" s="123" t="s">
        <v>207</v>
      </c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6"/>
    </row>
    <row r="27" spans="1:18" x14ac:dyDescent="0.2">
      <c r="A27" s="52" t="s">
        <v>220</v>
      </c>
      <c r="B27" s="123" t="s">
        <v>208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88"/>
    </row>
    <row r="28" spans="1:18" x14ac:dyDescent="0.2">
      <c r="A28" s="52" t="s">
        <v>221</v>
      </c>
      <c r="B28" s="123" t="s">
        <v>209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6"/>
    </row>
    <row r="29" spans="1:18" x14ac:dyDescent="0.2">
      <c r="A29" s="52" t="s">
        <v>222</v>
      </c>
      <c r="B29" s="123" t="s">
        <v>210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6"/>
    </row>
    <row r="30" spans="1:18" x14ac:dyDescent="0.2">
      <c r="A30" s="52" t="s">
        <v>212</v>
      </c>
      <c r="B30" s="123" t="s">
        <v>211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6"/>
    </row>
    <row r="31" spans="1:18" x14ac:dyDescent="0.2">
      <c r="A31" s="76" t="s">
        <v>83</v>
      </c>
      <c r="B31" s="124" t="s">
        <v>84</v>
      </c>
      <c r="C31" s="289">
        <v>394</v>
      </c>
      <c r="D31" s="289">
        <v>435</v>
      </c>
      <c r="E31" s="289">
        <v>342</v>
      </c>
      <c r="F31" s="289">
        <v>293</v>
      </c>
      <c r="G31" s="289"/>
      <c r="H31" s="289"/>
      <c r="I31" s="289"/>
      <c r="J31" s="289"/>
      <c r="K31" s="289">
        <v>40</v>
      </c>
      <c r="L31" s="289">
        <v>46</v>
      </c>
      <c r="M31" s="289">
        <v>38</v>
      </c>
      <c r="N31" s="289">
        <v>34</v>
      </c>
      <c r="O31" s="289">
        <v>5</v>
      </c>
      <c r="P31" s="289">
        <v>5</v>
      </c>
      <c r="Q31" s="289">
        <v>5</v>
      </c>
      <c r="R31" s="290">
        <v>5</v>
      </c>
    </row>
    <row r="32" spans="1:18" ht="15" x14ac:dyDescent="0.25">
      <c r="A32" s="495" t="s">
        <v>246</v>
      </c>
      <c r="B32" s="496"/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7"/>
    </row>
    <row r="33" spans="1:18" x14ac:dyDescent="0.2">
      <c r="A33" s="73" t="s">
        <v>200</v>
      </c>
      <c r="B33" s="125" t="s">
        <v>199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284"/>
    </row>
    <row r="34" spans="1:18" x14ac:dyDescent="0.2">
      <c r="A34" s="52" t="s">
        <v>214</v>
      </c>
      <c r="B34" s="123" t="s">
        <v>201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6"/>
    </row>
    <row r="35" spans="1:18" x14ac:dyDescent="0.2">
      <c r="A35" s="52" t="s">
        <v>215</v>
      </c>
      <c r="B35" s="123" t="s">
        <v>202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6"/>
    </row>
    <row r="36" spans="1:18" x14ac:dyDescent="0.2">
      <c r="A36" s="52" t="s">
        <v>216</v>
      </c>
      <c r="B36" s="123" t="s">
        <v>203</v>
      </c>
      <c r="C36" s="167">
        <v>246</v>
      </c>
      <c r="D36" s="167">
        <v>246</v>
      </c>
      <c r="E36" s="167">
        <v>88</v>
      </c>
      <c r="F36" s="167">
        <v>82</v>
      </c>
      <c r="G36" s="167"/>
      <c r="H36" s="167"/>
      <c r="I36" s="167"/>
      <c r="J36" s="167"/>
      <c r="K36" s="167">
        <v>85</v>
      </c>
      <c r="L36" s="167">
        <v>90</v>
      </c>
      <c r="M36" s="167">
        <v>68</v>
      </c>
      <c r="N36" s="167">
        <v>62</v>
      </c>
      <c r="O36" s="167">
        <v>18</v>
      </c>
      <c r="P36" s="167">
        <v>18</v>
      </c>
      <c r="Q36" s="167">
        <v>10</v>
      </c>
      <c r="R36" s="287">
        <v>8</v>
      </c>
    </row>
    <row r="37" spans="1:18" x14ac:dyDescent="0.2">
      <c r="A37" s="52" t="s">
        <v>217</v>
      </c>
      <c r="B37" s="123" t="s">
        <v>204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6"/>
    </row>
    <row r="38" spans="1:18" x14ac:dyDescent="0.2">
      <c r="A38" s="52" t="s">
        <v>218</v>
      </c>
      <c r="B38" s="123" t="s">
        <v>205</v>
      </c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6"/>
    </row>
    <row r="39" spans="1:18" x14ac:dyDescent="0.2">
      <c r="A39" s="52" t="s">
        <v>219</v>
      </c>
      <c r="B39" s="123" t="s">
        <v>206</v>
      </c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6"/>
    </row>
    <row r="40" spans="1:18" x14ac:dyDescent="0.2">
      <c r="A40" s="52" t="s">
        <v>213</v>
      </c>
      <c r="B40" s="123" t="s">
        <v>207</v>
      </c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6"/>
    </row>
    <row r="41" spans="1:18" x14ac:dyDescent="0.2">
      <c r="A41" s="52" t="s">
        <v>220</v>
      </c>
      <c r="B41" s="123" t="s">
        <v>208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6"/>
    </row>
    <row r="42" spans="1:18" x14ac:dyDescent="0.2">
      <c r="A42" s="52" t="s">
        <v>221</v>
      </c>
      <c r="B42" s="123" t="s">
        <v>209</v>
      </c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6"/>
    </row>
    <row r="43" spans="1:18" x14ac:dyDescent="0.2">
      <c r="A43" s="52" t="s">
        <v>222</v>
      </c>
      <c r="B43" s="123" t="s">
        <v>210</v>
      </c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6"/>
    </row>
    <row r="44" spans="1:18" x14ac:dyDescent="0.2">
      <c r="A44" s="52" t="s">
        <v>212</v>
      </c>
      <c r="B44" s="123" t="s">
        <v>211</v>
      </c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6"/>
    </row>
    <row r="45" spans="1:18" x14ac:dyDescent="0.2">
      <c r="A45" s="76" t="s">
        <v>83</v>
      </c>
      <c r="B45" s="124" t="s">
        <v>84</v>
      </c>
      <c r="C45" s="242">
        <v>246</v>
      </c>
      <c r="D45" s="242">
        <v>246</v>
      </c>
      <c r="E45" s="242">
        <v>88</v>
      </c>
      <c r="F45" s="242">
        <v>82</v>
      </c>
      <c r="G45" s="242"/>
      <c r="H45" s="242"/>
      <c r="I45" s="242"/>
      <c r="J45" s="242"/>
      <c r="K45" s="242">
        <v>85</v>
      </c>
      <c r="L45" s="242">
        <v>90</v>
      </c>
      <c r="M45" s="242">
        <v>68</v>
      </c>
      <c r="N45" s="242">
        <v>62</v>
      </c>
      <c r="O45" s="242">
        <v>18</v>
      </c>
      <c r="P45" s="242">
        <v>18</v>
      </c>
      <c r="Q45" s="242">
        <v>10</v>
      </c>
      <c r="R45" s="243">
        <v>8</v>
      </c>
    </row>
    <row r="46" spans="1:18" ht="15" x14ac:dyDescent="0.25">
      <c r="A46" s="495" t="s">
        <v>247</v>
      </c>
      <c r="B46" s="519"/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20"/>
    </row>
    <row r="47" spans="1:18" x14ac:dyDescent="0.2">
      <c r="A47" s="73" t="s">
        <v>200</v>
      </c>
      <c r="B47" s="125" t="s">
        <v>199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284"/>
    </row>
    <row r="48" spans="1:18" x14ac:dyDescent="0.2">
      <c r="A48" s="52" t="s">
        <v>214</v>
      </c>
      <c r="B48" s="123" t="s">
        <v>201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6"/>
    </row>
    <row r="49" spans="1:18" x14ac:dyDescent="0.2">
      <c r="A49" s="52" t="s">
        <v>215</v>
      </c>
      <c r="B49" s="123" t="s">
        <v>202</v>
      </c>
      <c r="C49" s="167"/>
      <c r="D49" s="167"/>
      <c r="E49" s="167"/>
      <c r="F49" s="167"/>
      <c r="G49" s="167"/>
      <c r="H49" s="167"/>
      <c r="I49" s="167"/>
      <c r="J49" s="167"/>
      <c r="K49" s="167">
        <v>9</v>
      </c>
      <c r="L49" s="167">
        <v>9</v>
      </c>
      <c r="M49" s="167"/>
      <c r="N49" s="167"/>
      <c r="O49" s="167"/>
      <c r="P49" s="167"/>
      <c r="Q49" s="167"/>
      <c r="R49" s="287"/>
    </row>
    <row r="50" spans="1:18" x14ac:dyDescent="0.2">
      <c r="A50" s="52" t="s">
        <v>216</v>
      </c>
      <c r="B50" s="123" t="s">
        <v>203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6"/>
    </row>
    <row r="51" spans="1:18" x14ac:dyDescent="0.2">
      <c r="A51" s="52" t="s">
        <v>217</v>
      </c>
      <c r="B51" s="123" t="s">
        <v>204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6"/>
    </row>
    <row r="52" spans="1:18" x14ac:dyDescent="0.2">
      <c r="A52" s="52" t="s">
        <v>218</v>
      </c>
      <c r="B52" s="123" t="s">
        <v>205</v>
      </c>
      <c r="C52" s="167"/>
      <c r="D52" s="167"/>
      <c r="E52" s="167"/>
      <c r="F52" s="167"/>
      <c r="G52" s="167"/>
      <c r="H52" s="167"/>
      <c r="I52" s="167"/>
      <c r="J52" s="167"/>
      <c r="K52" s="167">
        <v>114</v>
      </c>
      <c r="L52" s="167">
        <v>121</v>
      </c>
      <c r="M52" s="167">
        <v>47</v>
      </c>
      <c r="N52" s="167">
        <v>37</v>
      </c>
      <c r="O52" s="167"/>
      <c r="P52" s="167"/>
      <c r="Q52" s="167"/>
      <c r="R52" s="287"/>
    </row>
    <row r="53" spans="1:18" x14ac:dyDescent="0.2">
      <c r="A53" s="52" t="s">
        <v>219</v>
      </c>
      <c r="B53" s="123" t="s">
        <v>206</v>
      </c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6"/>
    </row>
    <row r="54" spans="1:18" x14ac:dyDescent="0.2">
      <c r="A54" s="52" t="s">
        <v>213</v>
      </c>
      <c r="B54" s="123" t="s">
        <v>207</v>
      </c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6"/>
    </row>
    <row r="55" spans="1:18" x14ac:dyDescent="0.2">
      <c r="A55" s="52" t="s">
        <v>220</v>
      </c>
      <c r="B55" s="123" t="s">
        <v>208</v>
      </c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6"/>
    </row>
    <row r="56" spans="1:18" x14ac:dyDescent="0.2">
      <c r="A56" s="52" t="s">
        <v>221</v>
      </c>
      <c r="B56" s="123" t="s">
        <v>209</v>
      </c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6"/>
    </row>
    <row r="57" spans="1:18" x14ac:dyDescent="0.2">
      <c r="A57" s="52" t="s">
        <v>222</v>
      </c>
      <c r="B57" s="123" t="s">
        <v>210</v>
      </c>
      <c r="C57" s="167">
        <v>717</v>
      </c>
      <c r="D57" s="167">
        <v>879</v>
      </c>
      <c r="E57" s="167">
        <v>419</v>
      </c>
      <c r="F57" s="167">
        <v>302</v>
      </c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287"/>
    </row>
    <row r="58" spans="1:18" x14ac:dyDescent="0.2">
      <c r="A58" s="52" t="s">
        <v>212</v>
      </c>
      <c r="B58" s="123" t="s">
        <v>211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6"/>
    </row>
    <row r="59" spans="1:18" x14ac:dyDescent="0.2">
      <c r="A59" s="76" t="s">
        <v>83</v>
      </c>
      <c r="B59" s="124" t="s">
        <v>84</v>
      </c>
      <c r="C59" s="242">
        <v>717</v>
      </c>
      <c r="D59" s="242">
        <v>879</v>
      </c>
      <c r="E59" s="242">
        <v>419</v>
      </c>
      <c r="F59" s="242">
        <v>302</v>
      </c>
      <c r="G59" s="242">
        <v>0</v>
      </c>
      <c r="H59" s="242">
        <v>0</v>
      </c>
      <c r="I59" s="242">
        <v>0</v>
      </c>
      <c r="J59" s="242">
        <v>0</v>
      </c>
      <c r="K59" s="242">
        <v>123</v>
      </c>
      <c r="L59" s="242">
        <v>130</v>
      </c>
      <c r="M59" s="242">
        <v>47</v>
      </c>
      <c r="N59" s="242">
        <v>37</v>
      </c>
      <c r="O59" s="242"/>
      <c r="P59" s="242"/>
      <c r="Q59" s="242"/>
      <c r="R59" s="243"/>
    </row>
    <row r="60" spans="1:18" ht="15" x14ac:dyDescent="0.25">
      <c r="A60" s="495" t="s">
        <v>248</v>
      </c>
      <c r="B60" s="496"/>
      <c r="C60" s="496"/>
      <c r="D60" s="496"/>
      <c r="E60" s="496"/>
      <c r="F60" s="496"/>
      <c r="G60" s="496"/>
      <c r="H60" s="496"/>
      <c r="I60" s="496"/>
      <c r="J60" s="496"/>
      <c r="K60" s="496"/>
      <c r="L60" s="496"/>
      <c r="M60" s="496"/>
      <c r="N60" s="496"/>
      <c r="O60" s="496"/>
      <c r="P60" s="496"/>
      <c r="Q60" s="496"/>
      <c r="R60" s="497"/>
    </row>
    <row r="61" spans="1:18" x14ac:dyDescent="0.2">
      <c r="A61" s="73" t="s">
        <v>200</v>
      </c>
      <c r="B61" s="125" t="s">
        <v>199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284"/>
    </row>
    <row r="62" spans="1:18" x14ac:dyDescent="0.2">
      <c r="A62" s="52" t="s">
        <v>214</v>
      </c>
      <c r="B62" s="123" t="s">
        <v>201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6"/>
    </row>
    <row r="63" spans="1:18" x14ac:dyDescent="0.2">
      <c r="A63" s="52" t="s">
        <v>215</v>
      </c>
      <c r="B63" s="123" t="s">
        <v>202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6"/>
    </row>
    <row r="64" spans="1:18" x14ac:dyDescent="0.2">
      <c r="A64" s="52" t="s">
        <v>216</v>
      </c>
      <c r="B64" s="123" t="s">
        <v>203</v>
      </c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6"/>
    </row>
    <row r="65" spans="1:18" x14ac:dyDescent="0.2">
      <c r="A65" s="52" t="s">
        <v>217</v>
      </c>
      <c r="B65" s="123" t="s">
        <v>204</v>
      </c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6"/>
    </row>
    <row r="66" spans="1:18" x14ac:dyDescent="0.2">
      <c r="A66" s="52" t="s">
        <v>218</v>
      </c>
      <c r="B66" s="123" t="s">
        <v>205</v>
      </c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6"/>
    </row>
    <row r="67" spans="1:18" x14ac:dyDescent="0.2">
      <c r="A67" s="52" t="s">
        <v>219</v>
      </c>
      <c r="B67" s="123" t="s">
        <v>206</v>
      </c>
      <c r="C67" s="167">
        <v>207</v>
      </c>
      <c r="D67" s="167">
        <v>221</v>
      </c>
      <c r="E67" s="167">
        <v>211</v>
      </c>
      <c r="F67" s="167">
        <v>167</v>
      </c>
      <c r="G67" s="167"/>
      <c r="H67" s="167"/>
      <c r="I67" s="167"/>
      <c r="J67" s="167"/>
      <c r="K67" s="167"/>
      <c r="L67" s="167"/>
      <c r="M67" s="167"/>
      <c r="N67" s="167"/>
      <c r="O67" s="167">
        <v>7</v>
      </c>
      <c r="P67" s="167">
        <v>7</v>
      </c>
      <c r="Q67" s="167">
        <v>5</v>
      </c>
      <c r="R67" s="287">
        <v>5</v>
      </c>
    </row>
    <row r="68" spans="1:18" x14ac:dyDescent="0.2">
      <c r="A68" s="52" t="s">
        <v>213</v>
      </c>
      <c r="B68" s="123" t="s">
        <v>207</v>
      </c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287"/>
    </row>
    <row r="69" spans="1:18" x14ac:dyDescent="0.2">
      <c r="A69" s="52" t="s">
        <v>220</v>
      </c>
      <c r="B69" s="123" t="s">
        <v>208</v>
      </c>
      <c r="C69" s="167"/>
      <c r="D69" s="167"/>
      <c r="E69" s="167"/>
      <c r="F69" s="167"/>
      <c r="G69" s="167"/>
      <c r="H69" s="167"/>
      <c r="I69" s="167"/>
      <c r="J69" s="167"/>
      <c r="K69" s="167">
        <v>12</v>
      </c>
      <c r="L69" s="167">
        <v>14</v>
      </c>
      <c r="M69" s="167">
        <v>12</v>
      </c>
      <c r="N69" s="167">
        <v>11</v>
      </c>
      <c r="O69" s="167"/>
      <c r="P69" s="167"/>
      <c r="Q69" s="167"/>
      <c r="R69" s="287"/>
    </row>
    <row r="70" spans="1:18" x14ac:dyDescent="0.2">
      <c r="A70" s="52" t="s">
        <v>221</v>
      </c>
      <c r="B70" s="123" t="s">
        <v>209</v>
      </c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6"/>
    </row>
    <row r="71" spans="1:18" x14ac:dyDescent="0.2">
      <c r="A71" s="52" t="s">
        <v>222</v>
      </c>
      <c r="B71" s="123" t="s">
        <v>210</v>
      </c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6"/>
    </row>
    <row r="72" spans="1:18" x14ac:dyDescent="0.2">
      <c r="A72" s="52" t="s">
        <v>212</v>
      </c>
      <c r="B72" s="123" t="s">
        <v>211</v>
      </c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6"/>
    </row>
    <row r="73" spans="1:18" x14ac:dyDescent="0.2">
      <c r="A73" s="76" t="s">
        <v>83</v>
      </c>
      <c r="B73" s="124" t="s">
        <v>84</v>
      </c>
      <c r="C73" s="242">
        <v>207</v>
      </c>
      <c r="D73" s="242">
        <v>221</v>
      </c>
      <c r="E73" s="242">
        <v>211</v>
      </c>
      <c r="F73" s="242">
        <v>167</v>
      </c>
      <c r="G73" s="242"/>
      <c r="H73" s="242"/>
      <c r="I73" s="242"/>
      <c r="J73" s="242"/>
      <c r="K73" s="242">
        <v>12</v>
      </c>
      <c r="L73" s="242">
        <v>14</v>
      </c>
      <c r="M73" s="242">
        <v>12</v>
      </c>
      <c r="N73" s="242">
        <v>11</v>
      </c>
      <c r="O73" s="242">
        <v>7</v>
      </c>
      <c r="P73" s="242">
        <v>7</v>
      </c>
      <c r="Q73" s="242">
        <v>5</v>
      </c>
      <c r="R73" s="243">
        <v>5</v>
      </c>
    </row>
    <row r="74" spans="1:18" ht="15" x14ac:dyDescent="0.25">
      <c r="A74" s="495" t="s">
        <v>251</v>
      </c>
      <c r="B74" s="519"/>
      <c r="C74" s="519"/>
      <c r="D74" s="519"/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20"/>
    </row>
    <row r="75" spans="1:18" x14ac:dyDescent="0.2">
      <c r="A75" s="73" t="s">
        <v>200</v>
      </c>
      <c r="B75" s="125" t="s">
        <v>199</v>
      </c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284"/>
    </row>
    <row r="76" spans="1:18" x14ac:dyDescent="0.2">
      <c r="A76" s="52" t="s">
        <v>214</v>
      </c>
      <c r="B76" s="123" t="s">
        <v>201</v>
      </c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6"/>
    </row>
    <row r="77" spans="1:18" x14ac:dyDescent="0.2">
      <c r="A77" s="52" t="s">
        <v>215</v>
      </c>
      <c r="B77" s="123" t="s">
        <v>202</v>
      </c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6"/>
    </row>
    <row r="78" spans="1:18" x14ac:dyDescent="0.2">
      <c r="A78" s="52" t="s">
        <v>216</v>
      </c>
      <c r="B78" s="123" t="s">
        <v>203</v>
      </c>
      <c r="C78" s="167">
        <v>567</v>
      </c>
      <c r="D78" s="167">
        <v>611</v>
      </c>
      <c r="E78" s="167">
        <v>470</v>
      </c>
      <c r="F78" s="167">
        <v>361</v>
      </c>
      <c r="G78" s="167"/>
      <c r="H78" s="167"/>
      <c r="I78" s="167"/>
      <c r="J78" s="167"/>
      <c r="K78" s="167">
        <v>103</v>
      </c>
      <c r="L78" s="167">
        <v>117</v>
      </c>
      <c r="M78" s="167">
        <v>80</v>
      </c>
      <c r="N78" s="167">
        <v>71</v>
      </c>
      <c r="O78" s="167">
        <v>12</v>
      </c>
      <c r="P78" s="167">
        <v>13</v>
      </c>
      <c r="Q78" s="167">
        <v>9</v>
      </c>
      <c r="R78" s="287">
        <v>9</v>
      </c>
    </row>
    <row r="79" spans="1:18" x14ac:dyDescent="0.2">
      <c r="A79" s="52" t="s">
        <v>217</v>
      </c>
      <c r="B79" s="123" t="s">
        <v>204</v>
      </c>
      <c r="C79" s="167">
        <v>127</v>
      </c>
      <c r="D79" s="167">
        <v>134</v>
      </c>
      <c r="E79" s="167">
        <v>107</v>
      </c>
      <c r="F79" s="167">
        <v>82</v>
      </c>
      <c r="G79" s="167"/>
      <c r="H79" s="167"/>
      <c r="I79" s="167"/>
      <c r="J79" s="167"/>
      <c r="K79" s="167">
        <v>22</v>
      </c>
      <c r="L79" s="167">
        <v>22</v>
      </c>
      <c r="M79" s="167">
        <v>17</v>
      </c>
      <c r="N79" s="167">
        <v>15</v>
      </c>
      <c r="O79" s="167"/>
      <c r="P79" s="167"/>
      <c r="Q79" s="167"/>
      <c r="R79" s="287"/>
    </row>
    <row r="80" spans="1:18" x14ac:dyDescent="0.2">
      <c r="A80" s="52" t="s">
        <v>218</v>
      </c>
      <c r="B80" s="123" t="s">
        <v>205</v>
      </c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6"/>
    </row>
    <row r="81" spans="1:18" x14ac:dyDescent="0.2">
      <c r="A81" s="52" t="s">
        <v>219</v>
      </c>
      <c r="B81" s="123" t="s">
        <v>206</v>
      </c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6"/>
    </row>
    <row r="82" spans="1:18" x14ac:dyDescent="0.2">
      <c r="A82" s="52" t="s">
        <v>213</v>
      </c>
      <c r="B82" s="123" t="s">
        <v>207</v>
      </c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6"/>
    </row>
    <row r="83" spans="1:18" x14ac:dyDescent="0.2">
      <c r="A83" s="52" t="s">
        <v>220</v>
      </c>
      <c r="B83" s="123" t="s">
        <v>208</v>
      </c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6"/>
    </row>
    <row r="84" spans="1:18" x14ac:dyDescent="0.2">
      <c r="A84" s="52" t="s">
        <v>221</v>
      </c>
      <c r="B84" s="123" t="s">
        <v>209</v>
      </c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6"/>
    </row>
    <row r="85" spans="1:18" x14ac:dyDescent="0.2">
      <c r="A85" s="52" t="s">
        <v>222</v>
      </c>
      <c r="B85" s="123" t="s">
        <v>210</v>
      </c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6"/>
    </row>
    <row r="86" spans="1:18" x14ac:dyDescent="0.2">
      <c r="A86" s="52" t="s">
        <v>212</v>
      </c>
      <c r="B86" s="123" t="s">
        <v>211</v>
      </c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6"/>
    </row>
    <row r="87" spans="1:18" x14ac:dyDescent="0.2">
      <c r="A87" s="76" t="s">
        <v>83</v>
      </c>
      <c r="B87" s="124" t="s">
        <v>84</v>
      </c>
      <c r="C87" s="242">
        <v>672</v>
      </c>
      <c r="D87" s="242">
        <v>745</v>
      </c>
      <c r="E87" s="242">
        <v>577</v>
      </c>
      <c r="F87" s="242">
        <v>443</v>
      </c>
      <c r="G87" s="242"/>
      <c r="H87" s="242"/>
      <c r="I87" s="242"/>
      <c r="J87" s="242"/>
      <c r="K87" s="242">
        <v>125</v>
      </c>
      <c r="L87" s="242">
        <v>139</v>
      </c>
      <c r="M87" s="242">
        <v>97</v>
      </c>
      <c r="N87" s="242">
        <v>86</v>
      </c>
      <c r="O87" s="242">
        <v>12</v>
      </c>
      <c r="P87" s="242">
        <v>13</v>
      </c>
      <c r="Q87" s="242">
        <v>9</v>
      </c>
      <c r="R87" s="243">
        <v>9</v>
      </c>
    </row>
    <row r="88" spans="1:18" ht="15" x14ac:dyDescent="0.25">
      <c r="A88" s="495" t="s">
        <v>249</v>
      </c>
      <c r="B88" s="519"/>
      <c r="C88" s="519"/>
      <c r="D88" s="519"/>
      <c r="E88" s="519"/>
      <c r="F88" s="519"/>
      <c r="G88" s="519"/>
      <c r="H88" s="519"/>
      <c r="I88" s="519"/>
      <c r="J88" s="519"/>
      <c r="K88" s="519"/>
      <c r="L88" s="519"/>
      <c r="M88" s="519"/>
      <c r="N88" s="519"/>
      <c r="O88" s="519"/>
      <c r="P88" s="519"/>
      <c r="Q88" s="519"/>
      <c r="R88" s="520"/>
    </row>
    <row r="89" spans="1:18" x14ac:dyDescent="0.2">
      <c r="A89" s="73" t="s">
        <v>200</v>
      </c>
      <c r="B89" s="125" t="s">
        <v>199</v>
      </c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284"/>
    </row>
    <row r="90" spans="1:18" x14ac:dyDescent="0.2">
      <c r="A90" s="52" t="s">
        <v>214</v>
      </c>
      <c r="B90" s="123" t="s">
        <v>201</v>
      </c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6"/>
    </row>
    <row r="91" spans="1:18" x14ac:dyDescent="0.2">
      <c r="A91" s="52" t="s">
        <v>215</v>
      </c>
      <c r="B91" s="123" t="s">
        <v>202</v>
      </c>
      <c r="C91" s="167">
        <v>1040</v>
      </c>
      <c r="D91" s="167">
        <v>1188</v>
      </c>
      <c r="E91" s="167">
        <v>372</v>
      </c>
      <c r="F91" s="167">
        <v>312</v>
      </c>
      <c r="G91" s="167">
        <v>362</v>
      </c>
      <c r="H91" s="167">
        <v>416</v>
      </c>
      <c r="I91" s="167">
        <v>195</v>
      </c>
      <c r="J91" s="167">
        <v>163</v>
      </c>
      <c r="K91" s="167">
        <v>305</v>
      </c>
      <c r="L91" s="167">
        <v>336</v>
      </c>
      <c r="M91" s="167">
        <v>146</v>
      </c>
      <c r="N91" s="167">
        <v>123</v>
      </c>
      <c r="O91" s="167">
        <v>23</v>
      </c>
      <c r="P91" s="167">
        <v>24</v>
      </c>
      <c r="Q91" s="167">
        <v>11</v>
      </c>
      <c r="R91" s="287">
        <v>10</v>
      </c>
    </row>
    <row r="92" spans="1:18" x14ac:dyDescent="0.2">
      <c r="A92" s="52" t="s">
        <v>216</v>
      </c>
      <c r="B92" s="123" t="s">
        <v>203</v>
      </c>
      <c r="C92" s="167">
        <v>266</v>
      </c>
      <c r="D92" s="167">
        <v>306</v>
      </c>
      <c r="E92" s="167">
        <v>191</v>
      </c>
      <c r="F92" s="167">
        <v>116</v>
      </c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287"/>
    </row>
    <row r="93" spans="1:18" x14ac:dyDescent="0.2">
      <c r="A93" s="52" t="s">
        <v>217</v>
      </c>
      <c r="B93" s="123" t="s">
        <v>204</v>
      </c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6"/>
    </row>
    <row r="94" spans="1:18" x14ac:dyDescent="0.2">
      <c r="A94" s="52" t="s">
        <v>218</v>
      </c>
      <c r="B94" s="123" t="s">
        <v>205</v>
      </c>
      <c r="C94" s="167"/>
      <c r="D94" s="167"/>
      <c r="E94" s="167"/>
      <c r="F94" s="167"/>
      <c r="G94" s="167"/>
      <c r="H94" s="167"/>
      <c r="I94" s="167"/>
      <c r="J94" s="167"/>
      <c r="K94" s="167">
        <v>81</v>
      </c>
      <c r="L94" s="167">
        <v>81</v>
      </c>
      <c r="M94" s="167">
        <v>57</v>
      </c>
      <c r="N94" s="167">
        <v>51</v>
      </c>
      <c r="O94" s="167"/>
      <c r="P94" s="167"/>
      <c r="Q94" s="167"/>
      <c r="R94" s="287"/>
    </row>
    <row r="95" spans="1:18" x14ac:dyDescent="0.2">
      <c r="A95" s="52" t="s">
        <v>219</v>
      </c>
      <c r="B95" s="123" t="s">
        <v>206</v>
      </c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6"/>
    </row>
    <row r="96" spans="1:18" x14ac:dyDescent="0.2">
      <c r="A96" s="52" t="s">
        <v>213</v>
      </c>
      <c r="B96" s="123" t="s">
        <v>207</v>
      </c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6"/>
    </row>
    <row r="97" spans="1:18" x14ac:dyDescent="0.2">
      <c r="A97" s="52" t="s">
        <v>220</v>
      </c>
      <c r="B97" s="123" t="s">
        <v>208</v>
      </c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6"/>
    </row>
    <row r="98" spans="1:18" x14ac:dyDescent="0.2">
      <c r="A98" s="52" t="s">
        <v>221</v>
      </c>
      <c r="B98" s="123" t="s">
        <v>209</v>
      </c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6"/>
    </row>
    <row r="99" spans="1:18" x14ac:dyDescent="0.2">
      <c r="A99" s="52" t="s">
        <v>222</v>
      </c>
      <c r="B99" s="123" t="s">
        <v>210</v>
      </c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6"/>
    </row>
    <row r="100" spans="1:18" x14ac:dyDescent="0.2">
      <c r="A100" s="52" t="s">
        <v>212</v>
      </c>
      <c r="B100" s="123" t="s">
        <v>211</v>
      </c>
      <c r="C100" s="167">
        <v>335</v>
      </c>
      <c r="D100" s="167">
        <v>378</v>
      </c>
      <c r="E100" s="167">
        <v>198</v>
      </c>
      <c r="F100" s="167">
        <v>158</v>
      </c>
      <c r="G100" s="167"/>
      <c r="H100" s="167"/>
      <c r="I100" s="167"/>
      <c r="J100" s="167"/>
      <c r="K100" s="167">
        <v>107</v>
      </c>
      <c r="L100" s="167">
        <v>120</v>
      </c>
      <c r="M100" s="167">
        <v>57</v>
      </c>
      <c r="N100" s="167">
        <v>52</v>
      </c>
      <c r="O100" s="167"/>
      <c r="P100" s="167"/>
      <c r="Q100" s="167"/>
      <c r="R100" s="287"/>
    </row>
    <row r="101" spans="1:18" x14ac:dyDescent="0.2">
      <c r="A101" s="76" t="s">
        <v>83</v>
      </c>
      <c r="B101" s="124" t="s">
        <v>84</v>
      </c>
      <c r="C101" s="242">
        <v>1535</v>
      </c>
      <c r="D101" s="242">
        <v>1872</v>
      </c>
      <c r="E101" s="242">
        <v>761</v>
      </c>
      <c r="F101" s="242">
        <v>586</v>
      </c>
      <c r="G101" s="242">
        <v>362</v>
      </c>
      <c r="H101" s="242">
        <v>416</v>
      </c>
      <c r="I101" s="242">
        <v>195</v>
      </c>
      <c r="J101" s="242">
        <v>163</v>
      </c>
      <c r="K101" s="242">
        <v>482</v>
      </c>
      <c r="L101" s="242">
        <v>537</v>
      </c>
      <c r="M101" s="242">
        <v>260</v>
      </c>
      <c r="N101" s="242">
        <v>226</v>
      </c>
      <c r="O101" s="242">
        <v>23</v>
      </c>
      <c r="P101" s="242">
        <v>24</v>
      </c>
      <c r="Q101" s="242">
        <v>11</v>
      </c>
      <c r="R101" s="243">
        <v>10</v>
      </c>
    </row>
    <row r="102" spans="1:18" ht="15" x14ac:dyDescent="0.25">
      <c r="A102" s="495" t="s">
        <v>250</v>
      </c>
      <c r="B102" s="519"/>
      <c r="C102" s="519"/>
      <c r="D102" s="519"/>
      <c r="E102" s="519"/>
      <c r="F102" s="519"/>
      <c r="G102" s="519"/>
      <c r="H102" s="519"/>
      <c r="I102" s="519"/>
      <c r="J102" s="519"/>
      <c r="K102" s="519"/>
      <c r="L102" s="519"/>
      <c r="M102" s="519"/>
      <c r="N102" s="519"/>
      <c r="O102" s="519"/>
      <c r="P102" s="519"/>
      <c r="Q102" s="519"/>
      <c r="R102" s="520"/>
    </row>
    <row r="103" spans="1:18" x14ac:dyDescent="0.2">
      <c r="A103" s="73" t="s">
        <v>200</v>
      </c>
      <c r="B103" s="125" t="s">
        <v>199</v>
      </c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284"/>
    </row>
    <row r="104" spans="1:18" x14ac:dyDescent="0.2">
      <c r="A104" s="52" t="s">
        <v>214</v>
      </c>
      <c r="B104" s="123" t="s">
        <v>201</v>
      </c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6"/>
    </row>
    <row r="105" spans="1:18" x14ac:dyDescent="0.2">
      <c r="A105" s="52" t="s">
        <v>215</v>
      </c>
      <c r="B105" s="123" t="s">
        <v>202</v>
      </c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6"/>
    </row>
    <row r="106" spans="1:18" x14ac:dyDescent="0.2">
      <c r="A106" s="52" t="s">
        <v>216</v>
      </c>
      <c r="B106" s="123" t="s">
        <v>203</v>
      </c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6"/>
    </row>
    <row r="107" spans="1:18" x14ac:dyDescent="0.2">
      <c r="A107" s="52" t="s">
        <v>217</v>
      </c>
      <c r="B107" s="123" t="s">
        <v>204</v>
      </c>
      <c r="C107" s="167"/>
      <c r="D107" s="167"/>
      <c r="E107" s="167"/>
      <c r="F107" s="167"/>
      <c r="G107" s="167"/>
      <c r="H107" s="167"/>
      <c r="I107" s="167"/>
      <c r="J107" s="167"/>
      <c r="K107" s="167">
        <v>14</v>
      </c>
      <c r="L107" s="167">
        <v>15</v>
      </c>
      <c r="M107" s="167">
        <v>12</v>
      </c>
      <c r="N107" s="167">
        <v>12</v>
      </c>
      <c r="O107" s="167"/>
      <c r="P107" s="167"/>
      <c r="Q107" s="167"/>
      <c r="R107" s="287"/>
    </row>
    <row r="108" spans="1:18" x14ac:dyDescent="0.2">
      <c r="A108" s="52" t="s">
        <v>218</v>
      </c>
      <c r="B108" s="123" t="s">
        <v>205</v>
      </c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6"/>
    </row>
    <row r="109" spans="1:18" x14ac:dyDescent="0.2">
      <c r="A109" s="52" t="s">
        <v>219</v>
      </c>
      <c r="B109" s="123" t="s">
        <v>206</v>
      </c>
      <c r="C109" s="167">
        <v>474</v>
      </c>
      <c r="D109" s="167">
        <v>545</v>
      </c>
      <c r="E109" s="167">
        <v>370</v>
      </c>
      <c r="F109" s="167">
        <v>265</v>
      </c>
      <c r="G109" s="167"/>
      <c r="H109" s="167"/>
      <c r="I109" s="167"/>
      <c r="J109" s="167"/>
      <c r="K109" s="167">
        <v>65</v>
      </c>
      <c r="L109" s="167">
        <v>67</v>
      </c>
      <c r="M109" s="167">
        <v>45</v>
      </c>
      <c r="N109" s="167">
        <v>37</v>
      </c>
      <c r="O109" s="167"/>
      <c r="P109" s="167"/>
      <c r="Q109" s="167"/>
      <c r="R109" s="287"/>
    </row>
    <row r="110" spans="1:18" x14ac:dyDescent="0.2">
      <c r="A110" s="52" t="s">
        <v>213</v>
      </c>
      <c r="B110" s="123" t="s">
        <v>207</v>
      </c>
      <c r="C110" s="167">
        <v>190</v>
      </c>
      <c r="D110" s="167">
        <v>193</v>
      </c>
      <c r="E110" s="167">
        <v>165</v>
      </c>
      <c r="F110" s="167">
        <v>138</v>
      </c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287"/>
    </row>
    <row r="111" spans="1:18" x14ac:dyDescent="0.2">
      <c r="A111" s="52" t="s">
        <v>220</v>
      </c>
      <c r="B111" s="123" t="s">
        <v>208</v>
      </c>
      <c r="C111" s="167">
        <v>33</v>
      </c>
      <c r="D111" s="167">
        <v>33</v>
      </c>
      <c r="E111" s="167">
        <v>28</v>
      </c>
      <c r="F111" s="167">
        <v>21</v>
      </c>
      <c r="G111" s="167"/>
      <c r="H111" s="167"/>
      <c r="I111" s="167"/>
      <c r="J111" s="167"/>
      <c r="K111" s="167">
        <v>4</v>
      </c>
      <c r="L111" s="167">
        <v>4</v>
      </c>
      <c r="M111" s="167">
        <v>1</v>
      </c>
      <c r="N111" s="167">
        <v>1</v>
      </c>
      <c r="O111" s="167">
        <v>2</v>
      </c>
      <c r="P111" s="167">
        <v>2</v>
      </c>
      <c r="Q111" s="167">
        <v>2</v>
      </c>
      <c r="R111" s="287">
        <v>2</v>
      </c>
    </row>
    <row r="112" spans="1:18" x14ac:dyDescent="0.2">
      <c r="A112" s="52" t="s">
        <v>221</v>
      </c>
      <c r="B112" s="123" t="s">
        <v>209</v>
      </c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6"/>
    </row>
    <row r="113" spans="1:18" x14ac:dyDescent="0.2">
      <c r="A113" s="52" t="s">
        <v>222</v>
      </c>
      <c r="B113" s="123" t="s">
        <v>210</v>
      </c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6"/>
    </row>
    <row r="114" spans="1:18" x14ac:dyDescent="0.2">
      <c r="A114" s="52" t="s">
        <v>212</v>
      </c>
      <c r="B114" s="123" t="s">
        <v>211</v>
      </c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6"/>
    </row>
    <row r="115" spans="1:18" x14ac:dyDescent="0.2">
      <c r="A115" s="76" t="s">
        <v>83</v>
      </c>
      <c r="B115" s="124" t="s">
        <v>84</v>
      </c>
      <c r="C115" s="242">
        <v>691</v>
      </c>
      <c r="D115" s="242">
        <v>771</v>
      </c>
      <c r="E115" s="242">
        <v>563</v>
      </c>
      <c r="F115" s="242">
        <v>424</v>
      </c>
      <c r="G115" s="242"/>
      <c r="H115" s="242"/>
      <c r="I115" s="242"/>
      <c r="J115" s="242"/>
      <c r="K115" s="242">
        <v>82</v>
      </c>
      <c r="L115" s="242">
        <v>86</v>
      </c>
      <c r="M115" s="242">
        <v>58</v>
      </c>
      <c r="N115" s="242">
        <v>50</v>
      </c>
      <c r="O115" s="242">
        <v>2</v>
      </c>
      <c r="P115" s="242">
        <v>2</v>
      </c>
      <c r="Q115" s="242">
        <v>2</v>
      </c>
      <c r="R115" s="243">
        <v>2</v>
      </c>
    </row>
    <row r="116" spans="1:18" x14ac:dyDescent="0.2">
      <c r="A116" s="294" t="s">
        <v>253</v>
      </c>
      <c r="B116" s="602" t="s">
        <v>172</v>
      </c>
      <c r="C116" s="603"/>
      <c r="D116" s="603"/>
      <c r="E116" s="603"/>
      <c r="F116" s="603"/>
      <c r="G116" s="603"/>
      <c r="H116" s="603"/>
      <c r="I116" s="603"/>
      <c r="J116" s="603"/>
      <c r="K116" s="603"/>
      <c r="L116" s="603"/>
      <c r="M116" s="603"/>
      <c r="N116" s="603"/>
      <c r="O116" s="603"/>
      <c r="P116" s="603"/>
      <c r="Q116" s="603"/>
      <c r="R116" s="604"/>
    </row>
    <row r="117" spans="1:18" x14ac:dyDescent="0.2">
      <c r="A117" s="73" t="s">
        <v>200</v>
      </c>
      <c r="B117" s="125" t="s">
        <v>199</v>
      </c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284"/>
    </row>
    <row r="118" spans="1:18" x14ac:dyDescent="0.2">
      <c r="A118" s="52" t="s">
        <v>214</v>
      </c>
      <c r="B118" s="123" t="s">
        <v>201</v>
      </c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6"/>
    </row>
    <row r="119" spans="1:18" x14ac:dyDescent="0.2">
      <c r="A119" s="52" t="s">
        <v>215</v>
      </c>
      <c r="B119" s="123" t="s">
        <v>202</v>
      </c>
      <c r="C119" s="167">
        <v>1040</v>
      </c>
      <c r="D119" s="167">
        <v>1188</v>
      </c>
      <c r="E119" s="167">
        <v>372</v>
      </c>
      <c r="F119" s="167">
        <v>312</v>
      </c>
      <c r="G119" s="167">
        <v>362</v>
      </c>
      <c r="H119" s="167">
        <v>416</v>
      </c>
      <c r="I119" s="167">
        <v>195</v>
      </c>
      <c r="J119" s="167">
        <v>163</v>
      </c>
      <c r="K119" s="167">
        <v>314</v>
      </c>
      <c r="L119" s="167">
        <v>345</v>
      </c>
      <c r="M119" s="167">
        <v>146</v>
      </c>
      <c r="N119" s="167">
        <v>123</v>
      </c>
      <c r="O119" s="167">
        <v>23</v>
      </c>
      <c r="P119" s="167">
        <v>24</v>
      </c>
      <c r="Q119" s="167">
        <v>11</v>
      </c>
      <c r="R119" s="287">
        <v>10</v>
      </c>
    </row>
    <row r="120" spans="1:18" x14ac:dyDescent="0.2">
      <c r="A120" s="52" t="s">
        <v>216</v>
      </c>
      <c r="B120" s="123" t="s">
        <v>203</v>
      </c>
      <c r="C120" s="167">
        <v>1061</v>
      </c>
      <c r="D120" s="167">
        <v>1163</v>
      </c>
      <c r="E120" s="167">
        <v>749</v>
      </c>
      <c r="F120" s="167">
        <v>559</v>
      </c>
      <c r="G120" s="167"/>
      <c r="H120" s="167"/>
      <c r="I120" s="167"/>
      <c r="J120" s="167"/>
      <c r="K120" s="167">
        <v>188</v>
      </c>
      <c r="L120" s="167">
        <v>207</v>
      </c>
      <c r="M120" s="167">
        <v>148</v>
      </c>
      <c r="N120" s="167">
        <v>133</v>
      </c>
      <c r="O120" s="167">
        <v>30</v>
      </c>
      <c r="P120" s="167">
        <v>31</v>
      </c>
      <c r="Q120" s="167">
        <v>19</v>
      </c>
      <c r="R120" s="287">
        <v>17</v>
      </c>
    </row>
    <row r="121" spans="1:18" x14ac:dyDescent="0.2">
      <c r="A121" s="52" t="s">
        <v>217</v>
      </c>
      <c r="B121" s="123" t="s">
        <v>204</v>
      </c>
      <c r="C121" s="167">
        <v>127</v>
      </c>
      <c r="D121" s="167">
        <v>134</v>
      </c>
      <c r="E121" s="167">
        <v>107</v>
      </c>
      <c r="F121" s="167">
        <v>82</v>
      </c>
      <c r="G121" s="167"/>
      <c r="H121" s="167"/>
      <c r="I121" s="167"/>
      <c r="J121" s="167"/>
      <c r="K121" s="167">
        <v>36</v>
      </c>
      <c r="L121" s="167">
        <v>37</v>
      </c>
      <c r="M121" s="167">
        <v>29</v>
      </c>
      <c r="N121" s="167">
        <v>27</v>
      </c>
      <c r="O121" s="167">
        <v>29</v>
      </c>
      <c r="P121" s="167">
        <v>30</v>
      </c>
      <c r="Q121" s="167">
        <v>29</v>
      </c>
      <c r="R121" s="287">
        <v>28</v>
      </c>
    </row>
    <row r="122" spans="1:18" x14ac:dyDescent="0.2">
      <c r="A122" s="52" t="s">
        <v>218</v>
      </c>
      <c r="B122" s="123" t="s">
        <v>205</v>
      </c>
      <c r="C122" s="167">
        <v>632</v>
      </c>
      <c r="D122" s="167">
        <v>685</v>
      </c>
      <c r="E122" s="167">
        <v>504</v>
      </c>
      <c r="F122" s="167">
        <v>395</v>
      </c>
      <c r="G122" s="167"/>
      <c r="H122" s="167"/>
      <c r="I122" s="167"/>
      <c r="J122" s="167"/>
      <c r="K122" s="167">
        <v>296</v>
      </c>
      <c r="L122" s="167">
        <v>308</v>
      </c>
      <c r="M122" s="167">
        <v>189</v>
      </c>
      <c r="N122" s="167">
        <v>164</v>
      </c>
      <c r="O122" s="167"/>
      <c r="P122" s="167"/>
      <c r="Q122" s="167"/>
      <c r="R122" s="287"/>
    </row>
    <row r="123" spans="1:18" x14ac:dyDescent="0.2">
      <c r="A123" s="52" t="s">
        <v>219</v>
      </c>
      <c r="B123" s="123" t="s">
        <v>206</v>
      </c>
      <c r="C123" s="167">
        <v>670</v>
      </c>
      <c r="D123" s="167">
        <v>766</v>
      </c>
      <c r="E123" s="167">
        <v>581</v>
      </c>
      <c r="F123" s="167">
        <v>432</v>
      </c>
      <c r="G123" s="167"/>
      <c r="H123" s="167"/>
      <c r="I123" s="167"/>
      <c r="J123" s="167"/>
      <c r="K123" s="167">
        <v>65</v>
      </c>
      <c r="L123" s="167">
        <v>67</v>
      </c>
      <c r="M123" s="167">
        <v>45</v>
      </c>
      <c r="N123" s="167">
        <v>37</v>
      </c>
      <c r="O123" s="167">
        <v>7</v>
      </c>
      <c r="P123" s="167">
        <v>7</v>
      </c>
      <c r="Q123" s="167">
        <v>5</v>
      </c>
      <c r="R123" s="287">
        <v>5</v>
      </c>
    </row>
    <row r="124" spans="1:18" x14ac:dyDescent="0.2">
      <c r="A124" s="52" t="s">
        <v>213</v>
      </c>
      <c r="B124" s="123" t="s">
        <v>207</v>
      </c>
      <c r="C124" s="167">
        <v>190</v>
      </c>
      <c r="D124" s="167">
        <v>193</v>
      </c>
      <c r="E124" s="167">
        <v>165</v>
      </c>
      <c r="F124" s="167">
        <v>138</v>
      </c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287"/>
    </row>
    <row r="125" spans="1:18" x14ac:dyDescent="0.2">
      <c r="A125" s="52" t="s">
        <v>220</v>
      </c>
      <c r="B125" s="123" t="s">
        <v>208</v>
      </c>
      <c r="C125" s="167">
        <v>427</v>
      </c>
      <c r="D125" s="167">
        <v>468</v>
      </c>
      <c r="E125" s="167">
        <v>370</v>
      </c>
      <c r="F125" s="167">
        <v>314</v>
      </c>
      <c r="G125" s="167"/>
      <c r="H125" s="167"/>
      <c r="I125" s="167"/>
      <c r="J125" s="167"/>
      <c r="K125" s="167">
        <v>56</v>
      </c>
      <c r="L125" s="167">
        <v>64</v>
      </c>
      <c r="M125" s="167">
        <v>51</v>
      </c>
      <c r="N125" s="167">
        <v>46</v>
      </c>
      <c r="O125" s="167">
        <v>7</v>
      </c>
      <c r="P125" s="167">
        <v>7</v>
      </c>
      <c r="Q125" s="167">
        <v>7</v>
      </c>
      <c r="R125" s="287">
        <v>7</v>
      </c>
    </row>
    <row r="126" spans="1:18" x14ac:dyDescent="0.2">
      <c r="A126" s="52" t="s">
        <v>221</v>
      </c>
      <c r="B126" s="123" t="s">
        <v>209</v>
      </c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287"/>
    </row>
    <row r="127" spans="1:18" x14ac:dyDescent="0.2">
      <c r="A127" s="52" t="s">
        <v>222</v>
      </c>
      <c r="B127" s="123" t="s">
        <v>210</v>
      </c>
      <c r="C127" s="167">
        <v>1053</v>
      </c>
      <c r="D127" s="167">
        <v>1224</v>
      </c>
      <c r="E127" s="167">
        <v>714</v>
      </c>
      <c r="F127" s="167">
        <v>563</v>
      </c>
      <c r="G127" s="167"/>
      <c r="H127" s="167"/>
      <c r="I127" s="167"/>
      <c r="J127" s="167"/>
      <c r="K127" s="167">
        <v>41</v>
      </c>
      <c r="L127" s="167">
        <v>41</v>
      </c>
      <c r="M127" s="167">
        <v>36</v>
      </c>
      <c r="N127" s="167">
        <v>32</v>
      </c>
      <c r="O127" s="167"/>
      <c r="P127" s="167"/>
      <c r="Q127" s="167"/>
      <c r="R127" s="287"/>
    </row>
    <row r="128" spans="1:18" x14ac:dyDescent="0.2">
      <c r="A128" s="52" t="s">
        <v>212</v>
      </c>
      <c r="B128" s="123" t="s">
        <v>211</v>
      </c>
      <c r="C128" s="167">
        <v>335</v>
      </c>
      <c r="D128" s="167">
        <v>378</v>
      </c>
      <c r="E128" s="167">
        <v>198</v>
      </c>
      <c r="F128" s="167">
        <v>158</v>
      </c>
      <c r="G128" s="167"/>
      <c r="H128" s="167"/>
      <c r="I128" s="167"/>
      <c r="J128" s="167"/>
      <c r="K128" s="167">
        <v>107</v>
      </c>
      <c r="L128" s="167">
        <v>120</v>
      </c>
      <c r="M128" s="167">
        <v>57</v>
      </c>
      <c r="N128" s="167">
        <v>52</v>
      </c>
      <c r="O128" s="167"/>
      <c r="P128" s="167"/>
      <c r="Q128" s="167"/>
      <c r="R128" s="287"/>
    </row>
    <row r="129" spans="1:18" ht="13.5" thickBot="1" x14ac:dyDescent="0.25">
      <c r="A129" s="230" t="s">
        <v>309</v>
      </c>
      <c r="B129" s="291" t="s">
        <v>84</v>
      </c>
      <c r="C129" s="292">
        <v>4975</v>
      </c>
      <c r="D129" s="292">
        <v>6199</v>
      </c>
      <c r="E129" s="292">
        <v>3760</v>
      </c>
      <c r="F129" s="292">
        <v>2953</v>
      </c>
      <c r="G129" s="292">
        <v>362</v>
      </c>
      <c r="H129" s="292">
        <v>416</v>
      </c>
      <c r="I129" s="292">
        <v>195</v>
      </c>
      <c r="J129" s="292">
        <v>163</v>
      </c>
      <c r="K129" s="292">
        <v>1054</v>
      </c>
      <c r="L129" s="292">
        <v>1189</v>
      </c>
      <c r="M129" s="292">
        <v>701</v>
      </c>
      <c r="N129" s="292">
        <v>614</v>
      </c>
      <c r="O129" s="292">
        <v>96</v>
      </c>
      <c r="P129" s="292">
        <v>99</v>
      </c>
      <c r="Q129" s="292">
        <v>71</v>
      </c>
      <c r="R129" s="293">
        <v>67</v>
      </c>
    </row>
    <row r="130" spans="1:18" x14ac:dyDescent="0.2">
      <c r="A130" s="39"/>
      <c r="B130" s="40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</row>
    <row r="131" spans="1:18" x14ac:dyDescent="0.2">
      <c r="A131" s="39" t="s">
        <v>5</v>
      </c>
      <c r="B131" s="40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</row>
    <row r="132" spans="1:18" x14ac:dyDescent="0.2">
      <c r="A132" s="89" t="s">
        <v>6</v>
      </c>
      <c r="B132" s="40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</row>
    <row r="133" spans="1:18" x14ac:dyDescent="0.2">
      <c r="A133" s="39"/>
      <c r="B133" s="40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</row>
  </sheetData>
  <sheetProtection password="CC7B" sheet="1" objects="1" scenarios="1"/>
  <mergeCells count="15">
    <mergeCell ref="A4:R4"/>
    <mergeCell ref="A18:R18"/>
    <mergeCell ref="A32:R32"/>
    <mergeCell ref="B116:R116"/>
    <mergeCell ref="A46:R46"/>
    <mergeCell ref="A74:R74"/>
    <mergeCell ref="A88:R88"/>
    <mergeCell ref="A102:R102"/>
    <mergeCell ref="A60:R60"/>
    <mergeCell ref="A1:R1"/>
    <mergeCell ref="C2:F2"/>
    <mergeCell ref="G2:J2"/>
    <mergeCell ref="K2:N2"/>
    <mergeCell ref="O2:R2"/>
    <mergeCell ref="A2:B3"/>
  </mergeCells>
  <pageMargins left="0.70866141732283472" right="0.70866141732283472" top="0.74803149606299213" bottom="0.74803149606299213" header="0.31496062992125984" footer="0.31496062992125984"/>
  <pageSetup paperSize="9" scale="67" firstPageNumber="123" orientation="landscape" useFirstPageNumber="1" r:id="rId1"/>
  <headerFooter>
    <oddFooter>&amp;C&amp;P</oddFooter>
  </headerFooter>
  <rowBreaks count="2" manualBreakCount="2">
    <brk id="45" max="16383" man="1"/>
    <brk id="10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view="pageBreakPreview" zoomScale="60" zoomScaleNormal="100" workbookViewId="0">
      <selection activeCell="H17" sqref="H17"/>
    </sheetView>
  </sheetViews>
  <sheetFormatPr defaultColWidth="9.140625" defaultRowHeight="15" x14ac:dyDescent="0.25"/>
  <cols>
    <col min="1" max="1" width="34.28515625" style="2" customWidth="1"/>
    <col min="2" max="2" width="12.7109375" style="3" customWidth="1"/>
    <col min="3" max="3" width="9.28515625" style="1" customWidth="1"/>
    <col min="4" max="4" width="8.5703125" style="1" customWidth="1"/>
    <col min="5" max="5" width="9" style="1" customWidth="1"/>
    <col min="6" max="6" width="9.140625" style="1" customWidth="1"/>
    <col min="7" max="7" width="9" style="1" customWidth="1"/>
    <col min="8" max="8" width="17.42578125" style="1" customWidth="1"/>
    <col min="9" max="9" width="10.5703125" style="1" customWidth="1"/>
    <col min="10" max="10" width="13.28515625" style="1" customWidth="1"/>
    <col min="11" max="11" width="15.28515625" style="1" customWidth="1"/>
    <col min="12" max="12" width="13.28515625" style="1" customWidth="1"/>
    <col min="13" max="13" width="14.85546875" style="1" customWidth="1"/>
    <col min="14" max="14" width="11.85546875" style="1" customWidth="1"/>
    <col min="15" max="18" width="9.140625" style="22"/>
    <col min="19" max="16384" width="9.140625" style="1"/>
  </cols>
  <sheetData>
    <row r="1" spans="1:24" ht="42.75" customHeight="1" thickBot="1" x14ac:dyDescent="0.3">
      <c r="A1" s="605" t="s">
        <v>186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7"/>
      <c r="N1" s="608"/>
    </row>
    <row r="2" spans="1:24" s="5" customFormat="1" ht="16.5" customHeight="1" x14ac:dyDescent="0.2">
      <c r="A2" s="578" t="s">
        <v>298</v>
      </c>
      <c r="B2" s="617" t="s">
        <v>19</v>
      </c>
      <c r="C2" s="618"/>
      <c r="D2" s="618"/>
      <c r="E2" s="618"/>
      <c r="F2" s="618"/>
      <c r="G2" s="618"/>
      <c r="H2" s="618"/>
      <c r="I2" s="619"/>
      <c r="J2" s="614" t="s">
        <v>319</v>
      </c>
      <c r="K2" s="615"/>
      <c r="L2" s="616"/>
      <c r="M2" s="609" t="s">
        <v>318</v>
      </c>
      <c r="N2" s="611" t="s">
        <v>77</v>
      </c>
      <c r="Q2" s="1"/>
      <c r="R2" s="1"/>
      <c r="S2" s="1"/>
      <c r="T2" s="1"/>
    </row>
    <row r="3" spans="1:24" s="5" customFormat="1" ht="52.5" customHeight="1" thickBot="1" x14ac:dyDescent="0.25">
      <c r="A3" s="613"/>
      <c r="B3" s="295" t="s">
        <v>97</v>
      </c>
      <c r="C3" s="295" t="s">
        <v>20</v>
      </c>
      <c r="D3" s="295" t="s">
        <v>21</v>
      </c>
      <c r="E3" s="295" t="s">
        <v>22</v>
      </c>
      <c r="F3" s="295" t="s">
        <v>23</v>
      </c>
      <c r="G3" s="295" t="s">
        <v>24</v>
      </c>
      <c r="H3" s="295" t="s">
        <v>63</v>
      </c>
      <c r="I3" s="295" t="s">
        <v>223</v>
      </c>
      <c r="J3" s="162" t="s">
        <v>316</v>
      </c>
      <c r="K3" s="162" t="s">
        <v>239</v>
      </c>
      <c r="L3" s="162" t="s">
        <v>317</v>
      </c>
      <c r="M3" s="610"/>
      <c r="N3" s="612"/>
      <c r="Q3" s="1"/>
      <c r="R3" s="1"/>
      <c r="S3" s="1"/>
      <c r="T3" s="1"/>
    </row>
    <row r="4" spans="1:24" ht="15" customHeight="1" x14ac:dyDescent="0.2">
      <c r="A4" s="296" t="s">
        <v>244</v>
      </c>
      <c r="B4" s="297">
        <f t="shared" ref="B4:B21" si="0">SUM(C4:H4)</f>
        <v>47.43</v>
      </c>
      <c r="C4" s="297">
        <v>0.9</v>
      </c>
      <c r="D4" s="297">
        <v>10.130000000000001</v>
      </c>
      <c r="E4" s="297">
        <v>36.4</v>
      </c>
      <c r="F4" s="297" t="s">
        <v>297</v>
      </c>
      <c r="G4" s="297" t="s">
        <v>297</v>
      </c>
      <c r="H4" s="297" t="s">
        <v>297</v>
      </c>
      <c r="I4" s="297" t="s">
        <v>297</v>
      </c>
      <c r="J4" s="297" t="s">
        <v>297</v>
      </c>
      <c r="K4" s="297" t="s">
        <v>297</v>
      </c>
      <c r="L4" s="297">
        <v>13.47</v>
      </c>
      <c r="M4" s="297">
        <v>24.31</v>
      </c>
      <c r="N4" s="298">
        <f t="shared" ref="N4:N21" si="1">SUM(B4,I4:M4)</f>
        <v>85.21</v>
      </c>
      <c r="O4" s="1"/>
      <c r="P4" s="1"/>
      <c r="Q4" s="1"/>
      <c r="R4" s="1"/>
    </row>
    <row r="5" spans="1:24" ht="15" customHeight="1" thickBot="1" x14ac:dyDescent="0.25">
      <c r="A5" s="299" t="s">
        <v>70</v>
      </c>
      <c r="B5" s="300">
        <f t="shared" si="0"/>
        <v>22.150000000000002</v>
      </c>
      <c r="C5" s="300">
        <v>0.6</v>
      </c>
      <c r="D5" s="300">
        <v>3.2</v>
      </c>
      <c r="E5" s="300">
        <v>18.350000000000001</v>
      </c>
      <c r="F5" s="300" t="s">
        <v>297</v>
      </c>
      <c r="G5" s="300" t="s">
        <v>297</v>
      </c>
      <c r="H5" s="300" t="s">
        <v>297</v>
      </c>
      <c r="I5" s="300" t="s">
        <v>297</v>
      </c>
      <c r="J5" s="300" t="s">
        <v>297</v>
      </c>
      <c r="K5" s="300" t="s">
        <v>297</v>
      </c>
      <c r="L5" s="300">
        <v>7.35</v>
      </c>
      <c r="M5" s="300">
        <v>19.93</v>
      </c>
      <c r="N5" s="301">
        <f t="shared" si="1"/>
        <v>49.43</v>
      </c>
      <c r="O5" s="1"/>
      <c r="P5" s="1"/>
      <c r="Q5" s="1"/>
      <c r="R5" s="1"/>
    </row>
    <row r="6" spans="1:24" ht="15" customHeight="1" x14ac:dyDescent="0.25">
      <c r="A6" s="296" t="s">
        <v>245</v>
      </c>
      <c r="B6" s="297">
        <f t="shared" si="0"/>
        <v>28.560000000000002</v>
      </c>
      <c r="C6" s="297">
        <v>1.9</v>
      </c>
      <c r="D6" s="297">
        <v>7.5</v>
      </c>
      <c r="E6" s="297">
        <v>18.16</v>
      </c>
      <c r="F6" s="297" t="s">
        <v>297</v>
      </c>
      <c r="G6" s="297">
        <v>1</v>
      </c>
      <c r="H6" s="297" t="s">
        <v>297</v>
      </c>
      <c r="I6" s="297" t="s">
        <v>297</v>
      </c>
      <c r="J6" s="297" t="s">
        <v>297</v>
      </c>
      <c r="K6" s="297" t="s">
        <v>297</v>
      </c>
      <c r="L6" s="297">
        <v>3.15</v>
      </c>
      <c r="M6" s="297">
        <v>16.399999999999999</v>
      </c>
      <c r="N6" s="298">
        <f t="shared" si="1"/>
        <v>48.11</v>
      </c>
      <c r="Q6" s="1"/>
      <c r="R6" s="1"/>
    </row>
    <row r="7" spans="1:24" ht="15" customHeight="1" thickBot="1" x14ac:dyDescent="0.3">
      <c r="A7" s="299" t="s">
        <v>70</v>
      </c>
      <c r="B7" s="300">
        <f t="shared" si="0"/>
        <v>11.05</v>
      </c>
      <c r="C7" s="300">
        <v>0.8</v>
      </c>
      <c r="D7" s="300">
        <v>2.7</v>
      </c>
      <c r="E7" s="300">
        <v>6.55</v>
      </c>
      <c r="F7" s="300" t="s">
        <v>297</v>
      </c>
      <c r="G7" s="300">
        <v>1</v>
      </c>
      <c r="H7" s="300" t="s">
        <v>297</v>
      </c>
      <c r="I7" s="300" t="s">
        <v>297</v>
      </c>
      <c r="J7" s="300" t="s">
        <v>297</v>
      </c>
      <c r="K7" s="300" t="s">
        <v>297</v>
      </c>
      <c r="L7" s="300">
        <v>0.75</v>
      </c>
      <c r="M7" s="300">
        <v>11.1</v>
      </c>
      <c r="N7" s="301">
        <f t="shared" si="1"/>
        <v>22.9</v>
      </c>
    </row>
    <row r="8" spans="1:24" ht="15" customHeight="1" x14ac:dyDescent="0.25">
      <c r="A8" s="296" t="s">
        <v>246</v>
      </c>
      <c r="B8" s="297">
        <f t="shared" si="0"/>
        <v>52.67</v>
      </c>
      <c r="C8" s="297">
        <v>4.8499999999999996</v>
      </c>
      <c r="D8" s="297">
        <v>11.9</v>
      </c>
      <c r="E8" s="297">
        <v>33.92</v>
      </c>
      <c r="F8" s="297" t="s">
        <v>297</v>
      </c>
      <c r="G8" s="297">
        <v>2</v>
      </c>
      <c r="H8" s="297" t="s">
        <v>297</v>
      </c>
      <c r="I8" s="297" t="s">
        <v>297</v>
      </c>
      <c r="J8" s="297" t="s">
        <v>297</v>
      </c>
      <c r="K8" s="297" t="s">
        <v>297</v>
      </c>
      <c r="L8" s="297">
        <v>6.62</v>
      </c>
      <c r="M8" s="297">
        <v>26.33</v>
      </c>
      <c r="N8" s="298">
        <f t="shared" si="1"/>
        <v>85.62</v>
      </c>
    </row>
    <row r="9" spans="1:24" ht="15" customHeight="1" thickBot="1" x14ac:dyDescent="0.3">
      <c r="A9" s="299" t="s">
        <v>70</v>
      </c>
      <c r="B9" s="300">
        <f t="shared" si="0"/>
        <v>15.850000000000001</v>
      </c>
      <c r="C9" s="300" t="s">
        <v>297</v>
      </c>
      <c r="D9" s="300">
        <v>2.7</v>
      </c>
      <c r="E9" s="300">
        <v>12.15</v>
      </c>
      <c r="F9" s="300" t="s">
        <v>297</v>
      </c>
      <c r="G9" s="300">
        <v>1</v>
      </c>
      <c r="H9" s="300" t="s">
        <v>297</v>
      </c>
      <c r="I9" s="300" t="s">
        <v>297</v>
      </c>
      <c r="J9" s="300" t="s">
        <v>297</v>
      </c>
      <c r="K9" s="300" t="s">
        <v>297</v>
      </c>
      <c r="L9" s="300">
        <v>3.12</v>
      </c>
      <c r="M9" s="300">
        <v>20.329999999999998</v>
      </c>
      <c r="N9" s="301">
        <f t="shared" si="1"/>
        <v>39.299999999999997</v>
      </c>
    </row>
    <row r="10" spans="1:24" ht="15" customHeight="1" x14ac:dyDescent="0.25">
      <c r="A10" s="296" t="s">
        <v>247</v>
      </c>
      <c r="B10" s="297">
        <f t="shared" si="0"/>
        <v>29.75</v>
      </c>
      <c r="C10" s="297">
        <v>2.4</v>
      </c>
      <c r="D10" s="297">
        <v>2.2999999999999998</v>
      </c>
      <c r="E10" s="297">
        <v>19.75</v>
      </c>
      <c r="F10" s="297">
        <v>5.3</v>
      </c>
      <c r="G10" s="297" t="s">
        <v>297</v>
      </c>
      <c r="H10" s="297" t="s">
        <v>297</v>
      </c>
      <c r="I10" s="297" t="s">
        <v>297</v>
      </c>
      <c r="J10" s="297" t="s">
        <v>297</v>
      </c>
      <c r="K10" s="297" t="s">
        <v>297</v>
      </c>
      <c r="L10" s="297">
        <v>1</v>
      </c>
      <c r="M10" s="297">
        <v>15.8</v>
      </c>
      <c r="N10" s="298">
        <f t="shared" si="1"/>
        <v>46.55</v>
      </c>
    </row>
    <row r="11" spans="1:24" ht="15" customHeight="1" thickBot="1" x14ac:dyDescent="0.3">
      <c r="A11" s="299" t="s">
        <v>70</v>
      </c>
      <c r="B11" s="300">
        <f t="shared" si="0"/>
        <v>19.850000000000001</v>
      </c>
      <c r="C11" s="300">
        <v>1</v>
      </c>
      <c r="D11" s="300" t="s">
        <v>297</v>
      </c>
      <c r="E11" s="300">
        <v>14.55</v>
      </c>
      <c r="F11" s="300">
        <v>4.3</v>
      </c>
      <c r="G11" s="300" t="s">
        <v>297</v>
      </c>
      <c r="H11" s="300" t="s">
        <v>297</v>
      </c>
      <c r="I11" s="300" t="s">
        <v>297</v>
      </c>
      <c r="J11" s="300" t="s">
        <v>297</v>
      </c>
      <c r="K11" s="300" t="s">
        <v>297</v>
      </c>
      <c r="L11" s="300">
        <v>1</v>
      </c>
      <c r="M11" s="300">
        <v>11.1</v>
      </c>
      <c r="N11" s="301">
        <f t="shared" si="1"/>
        <v>31.950000000000003</v>
      </c>
      <c r="S11" s="16"/>
    </row>
    <row r="12" spans="1:24" ht="12.75" customHeight="1" x14ac:dyDescent="0.2">
      <c r="A12" s="296" t="s">
        <v>248</v>
      </c>
      <c r="B12" s="297">
        <f t="shared" si="0"/>
        <v>29.74</v>
      </c>
      <c r="C12" s="297">
        <v>1.95</v>
      </c>
      <c r="D12" s="297">
        <v>5.25</v>
      </c>
      <c r="E12" s="297">
        <v>21.99</v>
      </c>
      <c r="F12" s="297">
        <v>0.55000000000000004</v>
      </c>
      <c r="G12" s="297" t="s">
        <v>297</v>
      </c>
      <c r="H12" s="297" t="s">
        <v>297</v>
      </c>
      <c r="I12" s="297" t="s">
        <v>297</v>
      </c>
      <c r="J12" s="297" t="s">
        <v>297</v>
      </c>
      <c r="K12" s="297" t="s">
        <v>297</v>
      </c>
      <c r="L12" s="297">
        <v>8.6199999999999992</v>
      </c>
      <c r="M12" s="297">
        <v>22.57</v>
      </c>
      <c r="N12" s="298">
        <f t="shared" si="1"/>
        <v>60.93</v>
      </c>
      <c r="O12" s="23"/>
      <c r="P12" s="23"/>
      <c r="Q12" s="23"/>
      <c r="R12" s="23"/>
      <c r="S12" s="16"/>
    </row>
    <row r="13" spans="1:24" ht="13.5" customHeight="1" thickBot="1" x14ac:dyDescent="0.25">
      <c r="A13" s="299" t="s">
        <v>70</v>
      </c>
      <c r="B13" s="300">
        <f t="shared" si="0"/>
        <v>6.95</v>
      </c>
      <c r="C13" s="300">
        <v>0.45</v>
      </c>
      <c r="D13" s="300" t="s">
        <v>297</v>
      </c>
      <c r="E13" s="300">
        <v>6</v>
      </c>
      <c r="F13" s="300">
        <v>0.5</v>
      </c>
      <c r="G13" s="300" t="s">
        <v>297</v>
      </c>
      <c r="H13" s="300" t="s">
        <v>297</v>
      </c>
      <c r="I13" s="300" t="s">
        <v>297</v>
      </c>
      <c r="J13" s="300" t="s">
        <v>297</v>
      </c>
      <c r="K13" s="300" t="s">
        <v>297</v>
      </c>
      <c r="L13" s="300">
        <v>3.98</v>
      </c>
      <c r="M13" s="300">
        <v>12.15</v>
      </c>
      <c r="N13" s="301">
        <f t="shared" si="1"/>
        <v>23.08</v>
      </c>
      <c r="O13" s="23"/>
      <c r="P13" s="23"/>
      <c r="Q13" s="23"/>
      <c r="R13" s="23"/>
      <c r="S13" s="16"/>
    </row>
    <row r="14" spans="1:24" ht="15" customHeight="1" x14ac:dyDescent="0.25">
      <c r="A14" s="296" t="s">
        <v>251</v>
      </c>
      <c r="B14" s="297">
        <f t="shared" si="0"/>
        <v>50.43</v>
      </c>
      <c r="C14" s="297">
        <v>3.6</v>
      </c>
      <c r="D14" s="297">
        <v>12.3</v>
      </c>
      <c r="E14" s="297">
        <v>33.53</v>
      </c>
      <c r="F14" s="297" t="s">
        <v>297</v>
      </c>
      <c r="G14" s="297">
        <v>1</v>
      </c>
      <c r="H14" s="297" t="s">
        <v>297</v>
      </c>
      <c r="I14" s="297" t="s">
        <v>297</v>
      </c>
      <c r="J14" s="297" t="s">
        <v>297</v>
      </c>
      <c r="K14" s="297" t="s">
        <v>297</v>
      </c>
      <c r="L14" s="297">
        <v>9.77</v>
      </c>
      <c r="M14" s="297">
        <v>20.88</v>
      </c>
      <c r="N14" s="298">
        <f t="shared" si="1"/>
        <v>81.08</v>
      </c>
      <c r="O14" s="28"/>
      <c r="P14" s="28"/>
      <c r="Q14" s="28"/>
      <c r="R14" s="28"/>
      <c r="S14" s="16"/>
    </row>
    <row r="15" spans="1:24" ht="15.75" customHeight="1" thickBot="1" x14ac:dyDescent="0.3">
      <c r="A15" s="299" t="s">
        <v>70</v>
      </c>
      <c r="B15" s="300">
        <f t="shared" si="0"/>
        <v>15.88</v>
      </c>
      <c r="C15" s="300">
        <v>0.9</v>
      </c>
      <c r="D15" s="300">
        <v>3.5</v>
      </c>
      <c r="E15" s="300">
        <v>10.48</v>
      </c>
      <c r="F15" s="300" t="s">
        <v>297</v>
      </c>
      <c r="G15" s="300">
        <v>1</v>
      </c>
      <c r="H15" s="300" t="s">
        <v>297</v>
      </c>
      <c r="I15" s="300" t="s">
        <v>297</v>
      </c>
      <c r="J15" s="300" t="s">
        <v>297</v>
      </c>
      <c r="K15" s="300" t="s">
        <v>297</v>
      </c>
      <c r="L15" s="300">
        <v>4.8</v>
      </c>
      <c r="M15" s="300">
        <v>14.98</v>
      </c>
      <c r="N15" s="301">
        <f t="shared" si="1"/>
        <v>35.659999999999997</v>
      </c>
      <c r="O15" s="28"/>
      <c r="P15" s="28"/>
      <c r="Q15" s="28"/>
      <c r="R15" s="28"/>
      <c r="S15" s="16"/>
    </row>
    <row r="16" spans="1:24" ht="15" customHeight="1" x14ac:dyDescent="0.2">
      <c r="A16" s="302" t="s">
        <v>249</v>
      </c>
      <c r="B16" s="297">
        <f t="shared" si="0"/>
        <v>104.46</v>
      </c>
      <c r="C16" s="297">
        <v>5.5</v>
      </c>
      <c r="D16" s="297">
        <v>20.8</v>
      </c>
      <c r="E16" s="297">
        <v>68.08</v>
      </c>
      <c r="F16" s="297">
        <v>0.8</v>
      </c>
      <c r="G16" s="297">
        <v>9.2799999999999994</v>
      </c>
      <c r="H16" s="297" t="s">
        <v>297</v>
      </c>
      <c r="I16" s="297" t="s">
        <v>297</v>
      </c>
      <c r="J16" s="297" t="s">
        <v>297</v>
      </c>
      <c r="K16" s="297" t="s">
        <v>297</v>
      </c>
      <c r="L16" s="297">
        <v>9.64</v>
      </c>
      <c r="M16" s="297">
        <v>61.93</v>
      </c>
      <c r="N16" s="298">
        <f t="shared" si="1"/>
        <v>176.03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19" ht="16.5" customHeight="1" thickBot="1" x14ac:dyDescent="0.3">
      <c r="A17" s="303" t="s">
        <v>69</v>
      </c>
      <c r="B17" s="300">
        <f t="shared" si="0"/>
        <v>46.72</v>
      </c>
      <c r="C17" s="300">
        <v>0.5</v>
      </c>
      <c r="D17" s="300">
        <v>14.6</v>
      </c>
      <c r="E17" s="300">
        <v>25.98</v>
      </c>
      <c r="F17" s="300">
        <v>0.8</v>
      </c>
      <c r="G17" s="300">
        <v>4.84</v>
      </c>
      <c r="H17" s="300" t="s">
        <v>297</v>
      </c>
      <c r="I17" s="300" t="s">
        <v>297</v>
      </c>
      <c r="J17" s="300" t="s">
        <v>297</v>
      </c>
      <c r="K17" s="300" t="s">
        <v>297</v>
      </c>
      <c r="L17" s="300">
        <v>5.31</v>
      </c>
      <c r="M17" s="300">
        <v>43.93</v>
      </c>
      <c r="N17" s="301">
        <f t="shared" si="1"/>
        <v>95.960000000000008</v>
      </c>
    </row>
    <row r="18" spans="1:19" ht="15" customHeight="1" x14ac:dyDescent="0.25">
      <c r="A18" s="296" t="s">
        <v>250</v>
      </c>
      <c r="B18" s="297">
        <f t="shared" si="0"/>
        <v>71.63</v>
      </c>
      <c r="C18" s="297">
        <v>3.9</v>
      </c>
      <c r="D18" s="297">
        <v>23.05</v>
      </c>
      <c r="E18" s="297">
        <v>43.93</v>
      </c>
      <c r="F18" s="297" t="s">
        <v>297</v>
      </c>
      <c r="G18" s="297">
        <v>0.75</v>
      </c>
      <c r="H18" s="297" t="s">
        <v>297</v>
      </c>
      <c r="I18" s="297" t="s">
        <v>297</v>
      </c>
      <c r="J18" s="297" t="s">
        <v>297</v>
      </c>
      <c r="K18" s="297" t="s">
        <v>297</v>
      </c>
      <c r="L18" s="297">
        <v>19.7</v>
      </c>
      <c r="M18" s="297">
        <v>31.36</v>
      </c>
      <c r="N18" s="298">
        <f t="shared" si="1"/>
        <v>122.69</v>
      </c>
    </row>
    <row r="19" spans="1:19" s="22" customFormat="1" ht="14.45" customHeight="1" thickBot="1" x14ac:dyDescent="0.3">
      <c r="A19" s="299" t="s">
        <v>70</v>
      </c>
      <c r="B19" s="300">
        <f t="shared" si="0"/>
        <v>16.57</v>
      </c>
      <c r="C19" s="300">
        <v>0.95</v>
      </c>
      <c r="D19" s="300">
        <v>2.75</v>
      </c>
      <c r="E19" s="300">
        <v>12.77</v>
      </c>
      <c r="F19" s="300" t="s">
        <v>297</v>
      </c>
      <c r="G19" s="300">
        <v>0.1</v>
      </c>
      <c r="H19" s="300" t="s">
        <v>297</v>
      </c>
      <c r="I19" s="300" t="s">
        <v>297</v>
      </c>
      <c r="J19" s="300" t="s">
        <v>297</v>
      </c>
      <c r="K19" s="300" t="s">
        <v>297</v>
      </c>
      <c r="L19" s="300">
        <v>11.01</v>
      </c>
      <c r="M19" s="300">
        <v>24.56</v>
      </c>
      <c r="N19" s="301">
        <f t="shared" si="1"/>
        <v>52.14</v>
      </c>
      <c r="S19" s="1"/>
    </row>
    <row r="20" spans="1:19" ht="25.5" x14ac:dyDescent="0.25">
      <c r="A20" s="296" t="s">
        <v>299</v>
      </c>
      <c r="B20" s="297">
        <f t="shared" si="0"/>
        <v>24.71</v>
      </c>
      <c r="C20" s="297">
        <v>2</v>
      </c>
      <c r="D20" s="297">
        <v>5.25</v>
      </c>
      <c r="E20" s="297">
        <v>17.34</v>
      </c>
      <c r="F20" s="297" t="s">
        <v>297</v>
      </c>
      <c r="G20" s="297">
        <v>0.12</v>
      </c>
      <c r="H20" s="297" t="s">
        <v>297</v>
      </c>
      <c r="I20" s="297" t="s">
        <v>297</v>
      </c>
      <c r="J20" s="297" t="s">
        <v>297</v>
      </c>
      <c r="K20" s="297" t="s">
        <v>297</v>
      </c>
      <c r="L20" s="297">
        <v>21.82</v>
      </c>
      <c r="M20" s="297">
        <v>190.72</v>
      </c>
      <c r="N20" s="298">
        <f t="shared" si="1"/>
        <v>237.25</v>
      </c>
    </row>
    <row r="21" spans="1:19" ht="15" customHeight="1" thickBot="1" x14ac:dyDescent="0.3">
      <c r="A21" s="304" t="s">
        <v>76</v>
      </c>
      <c r="B21" s="300">
        <f t="shared" si="0"/>
        <v>7.06</v>
      </c>
      <c r="C21" s="300">
        <v>0.6</v>
      </c>
      <c r="D21" s="300">
        <v>0.8</v>
      </c>
      <c r="E21" s="300">
        <v>5.6</v>
      </c>
      <c r="F21" s="300" t="s">
        <v>297</v>
      </c>
      <c r="G21" s="300">
        <v>0.06</v>
      </c>
      <c r="H21" s="300" t="s">
        <v>297</v>
      </c>
      <c r="I21" s="300" t="s">
        <v>297</v>
      </c>
      <c r="J21" s="300" t="s">
        <v>297</v>
      </c>
      <c r="K21" s="300" t="s">
        <v>297</v>
      </c>
      <c r="L21" s="300">
        <v>9.31</v>
      </c>
      <c r="M21" s="300">
        <v>127.66</v>
      </c>
      <c r="N21" s="301">
        <f t="shared" si="1"/>
        <v>144.03</v>
      </c>
    </row>
    <row r="22" spans="1:19" x14ac:dyDescent="0.25">
      <c r="A22" s="305" t="s">
        <v>4</v>
      </c>
      <c r="B22" s="306">
        <f>SUM(C22:I22)</f>
        <v>439.37999999999988</v>
      </c>
      <c r="C22" s="307">
        <f>SUM(C4,C6,C8,C10,C12,C14,C16,C18,C20)</f>
        <v>26.999999999999996</v>
      </c>
      <c r="D22" s="307">
        <f t="shared" ref="D22:M23" si="2">SUM(D4,D6,D8,D10,D12,D14,D16,D18,D20)</f>
        <v>98.47999999999999</v>
      </c>
      <c r="E22" s="307">
        <f t="shared" si="2"/>
        <v>293.09999999999997</v>
      </c>
      <c r="F22" s="307">
        <f t="shared" si="2"/>
        <v>6.6499999999999995</v>
      </c>
      <c r="G22" s="307">
        <f t="shared" si="2"/>
        <v>14.149999999999999</v>
      </c>
      <c r="H22" s="307">
        <f t="shared" si="2"/>
        <v>0</v>
      </c>
      <c r="I22" s="307">
        <f t="shared" si="2"/>
        <v>0</v>
      </c>
      <c r="J22" s="307">
        <f t="shared" si="2"/>
        <v>0</v>
      </c>
      <c r="K22" s="307">
        <f t="shared" si="2"/>
        <v>0</v>
      </c>
      <c r="L22" s="307">
        <f t="shared" si="2"/>
        <v>93.789999999999992</v>
      </c>
      <c r="M22" s="307">
        <f t="shared" si="2"/>
        <v>410.29999999999995</v>
      </c>
      <c r="N22" s="308">
        <f>SUM(B22,J22:M22)</f>
        <v>943.4699999999998</v>
      </c>
    </row>
    <row r="23" spans="1:19" ht="15.75" thickBot="1" x14ac:dyDescent="0.3">
      <c r="A23" s="309" t="s">
        <v>68</v>
      </c>
      <c r="B23" s="310">
        <f>SUM(C23:I23)</f>
        <v>162.08000000000001</v>
      </c>
      <c r="C23" s="311">
        <f>SUM(C5,C7,C9,C11,C13,C15,C17,C19,C21)</f>
        <v>5.8</v>
      </c>
      <c r="D23" s="311">
        <f t="shared" si="2"/>
        <v>30.250000000000004</v>
      </c>
      <c r="E23" s="311">
        <f t="shared" si="2"/>
        <v>112.43</v>
      </c>
      <c r="F23" s="311">
        <f t="shared" si="2"/>
        <v>5.6</v>
      </c>
      <c r="G23" s="311">
        <f t="shared" si="2"/>
        <v>7.9999999999999991</v>
      </c>
      <c r="H23" s="311">
        <f t="shared" si="2"/>
        <v>0</v>
      </c>
      <c r="I23" s="311">
        <f t="shared" si="2"/>
        <v>0</v>
      </c>
      <c r="J23" s="311">
        <f t="shared" si="2"/>
        <v>0</v>
      </c>
      <c r="K23" s="311">
        <f t="shared" si="2"/>
        <v>0</v>
      </c>
      <c r="L23" s="311">
        <f t="shared" si="2"/>
        <v>46.63</v>
      </c>
      <c r="M23" s="311">
        <f t="shared" si="2"/>
        <v>285.74</v>
      </c>
      <c r="N23" s="312">
        <f>SUM(B23,J23:M23)</f>
        <v>494.45000000000005</v>
      </c>
    </row>
    <row r="24" spans="1:19" x14ac:dyDescent="0.25">
      <c r="A24" s="39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9" x14ac:dyDescent="0.25">
      <c r="A25" s="593"/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</row>
    <row r="26" spans="1:19" x14ac:dyDescent="0.25">
      <c r="A26" s="621"/>
      <c r="B26" s="621"/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</row>
    <row r="27" spans="1:19" x14ac:dyDescent="0.25">
      <c r="A27" s="593"/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</row>
    <row r="28" spans="1:19" x14ac:dyDescent="0.25">
      <c r="A28" s="593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</row>
    <row r="29" spans="1:19" x14ac:dyDescent="0.25">
      <c r="A29" s="593"/>
      <c r="B29" s="593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3"/>
    </row>
    <row r="30" spans="1:19" x14ac:dyDescent="0.25">
      <c r="A30" s="593"/>
      <c r="B30" s="593"/>
      <c r="C30" s="593"/>
      <c r="D30" s="593"/>
      <c r="E30" s="593"/>
      <c r="F30" s="593"/>
      <c r="G30" s="593"/>
      <c r="H30" s="593"/>
      <c r="I30" s="593"/>
      <c r="J30" s="593"/>
      <c r="K30" s="593"/>
      <c r="L30" s="593"/>
      <c r="M30" s="593"/>
      <c r="N30" s="593"/>
    </row>
    <row r="31" spans="1:19" x14ac:dyDescent="0.25">
      <c r="A31" s="620"/>
      <c r="B31" s="620"/>
      <c r="C31" s="620"/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</row>
  </sheetData>
  <sheetProtection password="CC7B" sheet="1" objects="1" scenarios="1"/>
  <mergeCells count="13">
    <mergeCell ref="A30:N30"/>
    <mergeCell ref="A31:N31"/>
    <mergeCell ref="A25:N25"/>
    <mergeCell ref="A26:N26"/>
    <mergeCell ref="A27:N27"/>
    <mergeCell ref="A28:N28"/>
    <mergeCell ref="A29:N29"/>
    <mergeCell ref="A1:N1"/>
    <mergeCell ref="M2:M3"/>
    <mergeCell ref="N2:N3"/>
    <mergeCell ref="A2:A3"/>
    <mergeCell ref="J2:L2"/>
    <mergeCell ref="B2:I2"/>
  </mergeCells>
  <pageMargins left="0.70866141732283472" right="0.70866141732283472" top="0.74803149606299213" bottom="0.74803149606299213" header="0.31496062992125984" footer="0.31496062992125984"/>
  <pageSetup paperSize="9" scale="69" firstPageNumber="126" fitToHeight="0" orientation="landscape" useFirstPageNumber="1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workbookViewId="0">
      <selection activeCell="A7" sqref="A7:XFD7"/>
    </sheetView>
  </sheetViews>
  <sheetFormatPr defaultColWidth="9.140625" defaultRowHeight="12.75" x14ac:dyDescent="0.2"/>
  <cols>
    <col min="1" max="1" width="21.28515625" style="131" customWidth="1"/>
    <col min="2" max="25" width="8.85546875" style="177" customWidth="1"/>
    <col min="26" max="16384" width="9.140625" style="1"/>
  </cols>
  <sheetData>
    <row r="1" spans="1:25" ht="19.5" thickBot="1" x14ac:dyDescent="0.25">
      <c r="A1" s="623" t="s">
        <v>227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5"/>
    </row>
    <row r="2" spans="1:25" x14ac:dyDescent="0.2">
      <c r="A2" s="626" t="s">
        <v>298</v>
      </c>
      <c r="B2" s="617" t="s">
        <v>19</v>
      </c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9"/>
      <c r="P2" s="617" t="s">
        <v>226</v>
      </c>
      <c r="Q2" s="618"/>
      <c r="R2" s="618"/>
      <c r="S2" s="618"/>
      <c r="T2" s="618"/>
      <c r="U2" s="619"/>
      <c r="V2" s="629" t="s">
        <v>195</v>
      </c>
      <c r="W2" s="630"/>
      <c r="X2" s="633" t="s">
        <v>4</v>
      </c>
      <c r="Y2" s="636" t="s">
        <v>98</v>
      </c>
    </row>
    <row r="3" spans="1:25" x14ac:dyDescent="0.2">
      <c r="A3" s="627"/>
      <c r="B3" s="508" t="s">
        <v>20</v>
      </c>
      <c r="C3" s="622"/>
      <c r="D3" s="508" t="s">
        <v>21</v>
      </c>
      <c r="E3" s="622"/>
      <c r="F3" s="508" t="s">
        <v>22</v>
      </c>
      <c r="G3" s="622"/>
      <c r="H3" s="508" t="s">
        <v>23</v>
      </c>
      <c r="I3" s="622"/>
      <c r="J3" s="508" t="s">
        <v>24</v>
      </c>
      <c r="K3" s="622"/>
      <c r="L3" s="508" t="s">
        <v>52</v>
      </c>
      <c r="M3" s="622"/>
      <c r="N3" s="508" t="s">
        <v>223</v>
      </c>
      <c r="O3" s="622"/>
      <c r="P3" s="508" t="s">
        <v>196</v>
      </c>
      <c r="Q3" s="622"/>
      <c r="R3" s="508" t="s">
        <v>239</v>
      </c>
      <c r="S3" s="622"/>
      <c r="T3" s="508" t="s">
        <v>197</v>
      </c>
      <c r="U3" s="622"/>
      <c r="V3" s="631"/>
      <c r="W3" s="632"/>
      <c r="X3" s="634"/>
      <c r="Y3" s="611"/>
    </row>
    <row r="4" spans="1:25" ht="13.5" thickBot="1" x14ac:dyDescent="0.25">
      <c r="A4" s="628"/>
      <c r="B4" s="186" t="s">
        <v>4</v>
      </c>
      <c r="C4" s="186" t="s">
        <v>25</v>
      </c>
      <c r="D4" s="186" t="s">
        <v>4</v>
      </c>
      <c r="E4" s="186" t="s">
        <v>25</v>
      </c>
      <c r="F4" s="186" t="s">
        <v>4</v>
      </c>
      <c r="G4" s="186" t="s">
        <v>25</v>
      </c>
      <c r="H4" s="186" t="s">
        <v>4</v>
      </c>
      <c r="I4" s="186" t="s">
        <v>25</v>
      </c>
      <c r="J4" s="186" t="s">
        <v>4</v>
      </c>
      <c r="K4" s="186" t="s">
        <v>25</v>
      </c>
      <c r="L4" s="186" t="s">
        <v>4</v>
      </c>
      <c r="M4" s="186" t="s">
        <v>25</v>
      </c>
      <c r="N4" s="186" t="s">
        <v>4</v>
      </c>
      <c r="O4" s="186" t="s">
        <v>25</v>
      </c>
      <c r="P4" s="186" t="s">
        <v>4</v>
      </c>
      <c r="Q4" s="186" t="s">
        <v>25</v>
      </c>
      <c r="R4" s="186" t="s">
        <v>4</v>
      </c>
      <c r="S4" s="186" t="s">
        <v>25</v>
      </c>
      <c r="T4" s="186" t="s">
        <v>4</v>
      </c>
      <c r="U4" s="186" t="s">
        <v>25</v>
      </c>
      <c r="V4" s="186" t="s">
        <v>4</v>
      </c>
      <c r="W4" s="186" t="s">
        <v>25</v>
      </c>
      <c r="X4" s="635"/>
      <c r="Y4" s="612"/>
    </row>
    <row r="5" spans="1:25" x14ac:dyDescent="0.2">
      <c r="A5" s="129" t="s">
        <v>26</v>
      </c>
      <c r="B5" s="313"/>
      <c r="C5" s="313"/>
      <c r="D5" s="313"/>
      <c r="E5" s="313"/>
      <c r="F5" s="313">
        <v>11</v>
      </c>
      <c r="G5" s="313">
        <v>5</v>
      </c>
      <c r="H5" s="313">
        <v>6</v>
      </c>
      <c r="I5" s="313">
        <v>5</v>
      </c>
      <c r="J5" s="313">
        <v>3</v>
      </c>
      <c r="K5" s="313"/>
      <c r="L5" s="313"/>
      <c r="M5" s="313"/>
      <c r="N5" s="313"/>
      <c r="O5" s="313"/>
      <c r="P5" s="313"/>
      <c r="Q5" s="313"/>
      <c r="R5" s="313">
        <v>35</v>
      </c>
      <c r="S5" s="313">
        <v>23</v>
      </c>
      <c r="T5" s="313"/>
      <c r="U5" s="313"/>
      <c r="V5" s="313">
        <v>51</v>
      </c>
      <c r="W5" s="313">
        <v>30</v>
      </c>
      <c r="X5" s="314">
        <f t="shared" ref="X5:Y11" si="0">SUM(B5,D5,F5,H5,J5,L5,N5,P5,R5,T5,V5)</f>
        <v>106</v>
      </c>
      <c r="Y5" s="315">
        <f t="shared" si="0"/>
        <v>63</v>
      </c>
    </row>
    <row r="6" spans="1:25" x14ac:dyDescent="0.2">
      <c r="A6" s="130" t="s">
        <v>27</v>
      </c>
      <c r="B6" s="316"/>
      <c r="C6" s="316"/>
      <c r="D6" s="316">
        <v>7</v>
      </c>
      <c r="E6" s="316">
        <v>1</v>
      </c>
      <c r="F6" s="316">
        <v>96</v>
      </c>
      <c r="G6" s="316">
        <v>33</v>
      </c>
      <c r="H6" s="316">
        <v>2</v>
      </c>
      <c r="I6" s="316">
        <v>2</v>
      </c>
      <c r="J6" s="316">
        <v>4</v>
      </c>
      <c r="K6" s="316">
        <v>3</v>
      </c>
      <c r="L6" s="316"/>
      <c r="M6" s="316"/>
      <c r="N6" s="316"/>
      <c r="O6" s="316"/>
      <c r="P6" s="316"/>
      <c r="Q6" s="316"/>
      <c r="R6" s="316">
        <v>43</v>
      </c>
      <c r="S6" s="316">
        <v>20</v>
      </c>
      <c r="T6" s="316"/>
      <c r="U6" s="316"/>
      <c r="V6" s="316">
        <v>90</v>
      </c>
      <c r="W6" s="316">
        <v>57</v>
      </c>
      <c r="X6" s="317">
        <f t="shared" si="0"/>
        <v>242</v>
      </c>
      <c r="Y6" s="318">
        <f t="shared" si="0"/>
        <v>116</v>
      </c>
    </row>
    <row r="7" spans="1:25" x14ac:dyDescent="0.2">
      <c r="A7" s="130" t="s">
        <v>28</v>
      </c>
      <c r="B7" s="316">
        <v>3</v>
      </c>
      <c r="C7" s="316"/>
      <c r="D7" s="316">
        <v>34</v>
      </c>
      <c r="E7" s="316">
        <v>7</v>
      </c>
      <c r="F7" s="316">
        <v>146</v>
      </c>
      <c r="G7" s="316">
        <v>58</v>
      </c>
      <c r="H7" s="316">
        <v>1</v>
      </c>
      <c r="I7" s="316">
        <v>1</v>
      </c>
      <c r="J7" s="316">
        <v>7</v>
      </c>
      <c r="K7" s="316">
        <v>5</v>
      </c>
      <c r="L7" s="316"/>
      <c r="M7" s="316"/>
      <c r="N7" s="316"/>
      <c r="O7" s="316"/>
      <c r="P7" s="316"/>
      <c r="Q7" s="316"/>
      <c r="R7" s="316">
        <v>28</v>
      </c>
      <c r="S7" s="316">
        <v>14</v>
      </c>
      <c r="T7" s="316"/>
      <c r="U7" s="316"/>
      <c r="V7" s="316">
        <v>132</v>
      </c>
      <c r="W7" s="316">
        <v>102</v>
      </c>
      <c r="X7" s="317">
        <f t="shared" si="0"/>
        <v>351</v>
      </c>
      <c r="Y7" s="318">
        <f t="shared" si="0"/>
        <v>187</v>
      </c>
    </row>
    <row r="8" spans="1:25" x14ac:dyDescent="0.2">
      <c r="A8" s="130" t="s">
        <v>29</v>
      </c>
      <c r="B8" s="316">
        <v>11</v>
      </c>
      <c r="C8" s="316">
        <v>2</v>
      </c>
      <c r="D8" s="316">
        <v>27</v>
      </c>
      <c r="E8" s="316">
        <v>14</v>
      </c>
      <c r="F8" s="316">
        <v>67</v>
      </c>
      <c r="G8" s="316">
        <v>26</v>
      </c>
      <c r="H8" s="316"/>
      <c r="I8" s="316"/>
      <c r="J8" s="316">
        <v>3</v>
      </c>
      <c r="K8" s="316">
        <v>2</v>
      </c>
      <c r="L8" s="316"/>
      <c r="M8" s="316"/>
      <c r="N8" s="316"/>
      <c r="O8" s="316"/>
      <c r="P8" s="316"/>
      <c r="Q8" s="316"/>
      <c r="R8" s="316">
        <v>9</v>
      </c>
      <c r="S8" s="316">
        <v>2</v>
      </c>
      <c r="T8" s="316"/>
      <c r="U8" s="316"/>
      <c r="V8" s="316">
        <v>113</v>
      </c>
      <c r="W8" s="316">
        <v>83</v>
      </c>
      <c r="X8" s="317">
        <f t="shared" si="0"/>
        <v>230</v>
      </c>
      <c r="Y8" s="318">
        <f t="shared" si="0"/>
        <v>129</v>
      </c>
    </row>
    <row r="9" spans="1:25" x14ac:dyDescent="0.2">
      <c r="A9" s="130" t="s">
        <v>30</v>
      </c>
      <c r="B9" s="316">
        <v>12</v>
      </c>
      <c r="C9" s="316">
        <v>2</v>
      </c>
      <c r="D9" s="316">
        <v>28</v>
      </c>
      <c r="E9" s="316">
        <v>11</v>
      </c>
      <c r="F9" s="316">
        <v>34</v>
      </c>
      <c r="G9" s="316">
        <v>14</v>
      </c>
      <c r="H9" s="316"/>
      <c r="I9" s="316"/>
      <c r="J9" s="316">
        <v>1</v>
      </c>
      <c r="K9" s="316"/>
      <c r="L9" s="316"/>
      <c r="M9" s="316"/>
      <c r="N9" s="316"/>
      <c r="O9" s="316"/>
      <c r="P9" s="316"/>
      <c r="Q9" s="316"/>
      <c r="R9" s="316">
        <v>7</v>
      </c>
      <c r="S9" s="316">
        <v>2</v>
      </c>
      <c r="T9" s="316"/>
      <c r="U9" s="316"/>
      <c r="V9" s="316">
        <v>40</v>
      </c>
      <c r="W9" s="316">
        <v>22</v>
      </c>
      <c r="X9" s="317">
        <f t="shared" si="0"/>
        <v>122</v>
      </c>
      <c r="Y9" s="318">
        <f t="shared" si="0"/>
        <v>51</v>
      </c>
    </row>
    <row r="10" spans="1:25" x14ac:dyDescent="0.2">
      <c r="A10" s="130" t="s">
        <v>31</v>
      </c>
      <c r="B10" s="316">
        <v>14</v>
      </c>
      <c r="C10" s="316">
        <v>3</v>
      </c>
      <c r="D10" s="316">
        <v>28</v>
      </c>
      <c r="E10" s="316">
        <v>3</v>
      </c>
      <c r="F10" s="316">
        <v>8</v>
      </c>
      <c r="G10" s="316">
        <v>1</v>
      </c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>
        <v>4</v>
      </c>
      <c r="S10" s="316">
        <v>2</v>
      </c>
      <c r="T10" s="316"/>
      <c r="U10" s="316"/>
      <c r="V10" s="316">
        <v>9</v>
      </c>
      <c r="W10" s="316">
        <v>6</v>
      </c>
      <c r="X10" s="317">
        <f t="shared" si="0"/>
        <v>63</v>
      </c>
      <c r="Y10" s="318">
        <f t="shared" si="0"/>
        <v>15</v>
      </c>
    </row>
    <row r="11" spans="1:25" ht="13.5" thickBot="1" x14ac:dyDescent="0.25">
      <c r="A11" s="274" t="s">
        <v>4</v>
      </c>
      <c r="B11" s="292">
        <f t="shared" ref="B11:W11" si="1">SUM(B5:B10)</f>
        <v>40</v>
      </c>
      <c r="C11" s="292">
        <f t="shared" si="1"/>
        <v>7</v>
      </c>
      <c r="D11" s="292">
        <f t="shared" si="1"/>
        <v>124</v>
      </c>
      <c r="E11" s="292">
        <f t="shared" si="1"/>
        <v>36</v>
      </c>
      <c r="F11" s="292">
        <f t="shared" si="1"/>
        <v>362</v>
      </c>
      <c r="G11" s="292">
        <f t="shared" si="1"/>
        <v>137</v>
      </c>
      <c r="H11" s="292">
        <f t="shared" si="1"/>
        <v>9</v>
      </c>
      <c r="I11" s="292">
        <f t="shared" si="1"/>
        <v>8</v>
      </c>
      <c r="J11" s="292">
        <f t="shared" si="1"/>
        <v>18</v>
      </c>
      <c r="K11" s="292">
        <f t="shared" si="1"/>
        <v>10</v>
      </c>
      <c r="L11" s="292">
        <f t="shared" si="1"/>
        <v>0</v>
      </c>
      <c r="M11" s="292">
        <f t="shared" si="1"/>
        <v>0</v>
      </c>
      <c r="N11" s="292">
        <f t="shared" si="1"/>
        <v>0</v>
      </c>
      <c r="O11" s="292">
        <f t="shared" si="1"/>
        <v>0</v>
      </c>
      <c r="P11" s="292">
        <f t="shared" si="1"/>
        <v>0</v>
      </c>
      <c r="Q11" s="292">
        <f t="shared" si="1"/>
        <v>0</v>
      </c>
      <c r="R11" s="292">
        <f t="shared" si="1"/>
        <v>126</v>
      </c>
      <c r="S11" s="292">
        <f t="shared" si="1"/>
        <v>63</v>
      </c>
      <c r="T11" s="292">
        <f t="shared" si="1"/>
        <v>0</v>
      </c>
      <c r="U11" s="292">
        <f t="shared" si="1"/>
        <v>0</v>
      </c>
      <c r="V11" s="292">
        <f t="shared" si="1"/>
        <v>435</v>
      </c>
      <c r="W11" s="292">
        <f t="shared" si="1"/>
        <v>300</v>
      </c>
      <c r="X11" s="292">
        <f t="shared" si="0"/>
        <v>1114</v>
      </c>
      <c r="Y11" s="293">
        <f t="shared" si="0"/>
        <v>561</v>
      </c>
    </row>
    <row r="17" spans="1:1" x14ac:dyDescent="0.2">
      <c r="A17" s="132"/>
    </row>
    <row r="18" spans="1:1" x14ac:dyDescent="0.2">
      <c r="A18" s="132"/>
    </row>
    <row r="19" spans="1:1" x14ac:dyDescent="0.2">
      <c r="A19" s="132"/>
    </row>
    <row r="20" spans="1:1" x14ac:dyDescent="0.2">
      <c r="A20" s="132"/>
    </row>
    <row r="21" spans="1:1" x14ac:dyDescent="0.2">
      <c r="A21" s="132"/>
    </row>
    <row r="22" spans="1:1" x14ac:dyDescent="0.2">
      <c r="A22" s="132"/>
    </row>
    <row r="23" spans="1:1" x14ac:dyDescent="0.2">
      <c r="A23" s="132"/>
    </row>
    <row r="24" spans="1:1" x14ac:dyDescent="0.2">
      <c r="A24" s="132"/>
    </row>
    <row r="25" spans="1:1" x14ac:dyDescent="0.2">
      <c r="A25" s="132"/>
    </row>
    <row r="26" spans="1:1" x14ac:dyDescent="0.2">
      <c r="A26" s="132"/>
    </row>
    <row r="30" spans="1:1" x14ac:dyDescent="0.2">
      <c r="A30" s="132"/>
    </row>
    <row r="31" spans="1:1" x14ac:dyDescent="0.2">
      <c r="A31" s="132"/>
    </row>
    <row r="32" spans="1:1" x14ac:dyDescent="0.2">
      <c r="A32" s="132"/>
    </row>
    <row r="33" spans="1:1" x14ac:dyDescent="0.2">
      <c r="A33" s="132"/>
    </row>
    <row r="34" spans="1:1" x14ac:dyDescent="0.2">
      <c r="A34" s="132"/>
    </row>
    <row r="35" spans="1:1" x14ac:dyDescent="0.2">
      <c r="A35" s="132"/>
    </row>
    <row r="36" spans="1:1" x14ac:dyDescent="0.2">
      <c r="A36" s="132"/>
    </row>
    <row r="37" spans="1:1" x14ac:dyDescent="0.2">
      <c r="A37" s="132"/>
    </row>
    <row r="38" spans="1:1" x14ac:dyDescent="0.2">
      <c r="A38" s="132"/>
    </row>
    <row r="39" spans="1:1" x14ac:dyDescent="0.2">
      <c r="A39" s="132"/>
    </row>
    <row r="40" spans="1:1" x14ac:dyDescent="0.2">
      <c r="A40" s="132"/>
    </row>
    <row r="41" spans="1:1" x14ac:dyDescent="0.2">
      <c r="A41" s="132"/>
    </row>
    <row r="42" spans="1:1" x14ac:dyDescent="0.2">
      <c r="A42" s="132"/>
    </row>
    <row r="43" spans="1:1" x14ac:dyDescent="0.2">
      <c r="A43" s="132"/>
    </row>
    <row r="44" spans="1:1" x14ac:dyDescent="0.2">
      <c r="A44" s="132"/>
    </row>
    <row r="45" spans="1:1" x14ac:dyDescent="0.2">
      <c r="A45" s="132"/>
    </row>
    <row r="46" spans="1:1" x14ac:dyDescent="0.2">
      <c r="A46" s="132"/>
    </row>
    <row r="47" spans="1:1" x14ac:dyDescent="0.2">
      <c r="A47" s="132"/>
    </row>
    <row r="48" spans="1:1" x14ac:dyDescent="0.2">
      <c r="A48" s="132"/>
    </row>
    <row r="49" spans="1:1" x14ac:dyDescent="0.2">
      <c r="A49" s="132"/>
    </row>
    <row r="50" spans="1:1" x14ac:dyDescent="0.2">
      <c r="A50" s="132"/>
    </row>
    <row r="51" spans="1:1" x14ac:dyDescent="0.2">
      <c r="A51" s="132"/>
    </row>
    <row r="52" spans="1:1" x14ac:dyDescent="0.2">
      <c r="A52" s="132"/>
    </row>
    <row r="53" spans="1:1" x14ac:dyDescent="0.2">
      <c r="A53" s="132"/>
    </row>
    <row r="54" spans="1:1" x14ac:dyDescent="0.2">
      <c r="A54" s="132"/>
    </row>
    <row r="55" spans="1:1" x14ac:dyDescent="0.2">
      <c r="A55" s="132"/>
    </row>
    <row r="56" spans="1:1" x14ac:dyDescent="0.2">
      <c r="A56" s="132"/>
    </row>
    <row r="57" spans="1:1" x14ac:dyDescent="0.2">
      <c r="A57" s="132"/>
    </row>
    <row r="58" spans="1:1" x14ac:dyDescent="0.2">
      <c r="A58" s="132"/>
    </row>
    <row r="59" spans="1:1" x14ac:dyDescent="0.2">
      <c r="A59" s="132"/>
    </row>
    <row r="60" spans="1:1" x14ac:dyDescent="0.2">
      <c r="A60" s="132"/>
    </row>
  </sheetData>
  <sheetProtection password="CC7B" sheet="1" objects="1" scenarios="1"/>
  <mergeCells count="17">
    <mergeCell ref="N3:O3"/>
    <mergeCell ref="P3:Q3"/>
    <mergeCell ref="R3:S3"/>
    <mergeCell ref="T3:U3"/>
    <mergeCell ref="A1:Y1"/>
    <mergeCell ref="A2:A4"/>
    <mergeCell ref="B2:O2"/>
    <mergeCell ref="P2:U2"/>
    <mergeCell ref="V2:W3"/>
    <mergeCell ref="X2:X4"/>
    <mergeCell ref="Y2:Y4"/>
    <mergeCell ref="B3:C3"/>
    <mergeCell ref="D3:E3"/>
    <mergeCell ref="F3:G3"/>
    <mergeCell ref="H3:I3"/>
    <mergeCell ref="J3:K3"/>
    <mergeCell ref="L3:M3"/>
  </mergeCells>
  <pageMargins left="0.23622047244094491" right="0.23622047244094491" top="0.74803149606299213" bottom="0.74803149606299213" header="0.31496062992125984" footer="0.31496062992125984"/>
  <pageSetup paperSize="9" scale="61" firstPageNumber="127" fitToHeight="0" orientation="landscape" useFirstPageNumber="1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R89"/>
  <sheetViews>
    <sheetView topLeftCell="A43" zoomScaleNormal="100" workbookViewId="0">
      <selection activeCell="V87" sqref="V87"/>
    </sheetView>
  </sheetViews>
  <sheetFormatPr defaultColWidth="9.140625" defaultRowHeight="12.75" x14ac:dyDescent="0.25"/>
  <cols>
    <col min="1" max="1" width="34.42578125" style="131" customWidth="1"/>
    <col min="2" max="3" width="8.28515625" style="177" customWidth="1"/>
    <col min="4" max="5" width="6.85546875" style="177" customWidth="1"/>
    <col min="6" max="7" width="14.85546875" style="177" customWidth="1"/>
    <col min="8" max="11" width="9.85546875" style="177" customWidth="1"/>
    <col min="12" max="13" width="11.85546875" style="177" customWidth="1"/>
    <col min="14" max="16384" width="9.140625" style="132"/>
  </cols>
  <sheetData>
    <row r="1" spans="1:18" ht="42.75" customHeight="1" x14ac:dyDescent="0.25">
      <c r="A1" s="548" t="s">
        <v>322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49"/>
      <c r="O1" s="133"/>
    </row>
    <row r="2" spans="1:18" s="138" customFormat="1" ht="30" customHeight="1" x14ac:dyDescent="0.25">
      <c r="A2" s="319" t="s">
        <v>293</v>
      </c>
      <c r="B2" s="594" t="s">
        <v>19</v>
      </c>
      <c r="C2" s="595"/>
      <c r="D2" s="595"/>
      <c r="E2" s="595"/>
      <c r="F2" s="595"/>
      <c r="G2" s="595"/>
      <c r="H2" s="595"/>
      <c r="I2" s="596"/>
      <c r="J2" s="643" t="s">
        <v>321</v>
      </c>
      <c r="K2" s="643"/>
      <c r="L2" s="134" t="s">
        <v>4</v>
      </c>
      <c r="M2" s="135" t="s">
        <v>98</v>
      </c>
      <c r="N2" s="136"/>
      <c r="O2" s="137"/>
      <c r="Q2" s="137"/>
      <c r="R2" s="137"/>
    </row>
    <row r="3" spans="1:18" s="138" customFormat="1" ht="12.95" customHeight="1" x14ac:dyDescent="0.25">
      <c r="A3" s="637" t="s">
        <v>244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9"/>
      <c r="M3" s="140"/>
    </row>
    <row r="4" spans="1:18" s="138" customFormat="1" ht="12.95" customHeight="1" x14ac:dyDescent="0.25">
      <c r="A4" s="141"/>
      <c r="B4" s="642" t="s">
        <v>34</v>
      </c>
      <c r="C4" s="642"/>
      <c r="D4" s="642" t="s">
        <v>35</v>
      </c>
      <c r="E4" s="642"/>
      <c r="F4" s="642" t="s">
        <v>37</v>
      </c>
      <c r="G4" s="642"/>
      <c r="H4" s="642" t="s">
        <v>36</v>
      </c>
      <c r="I4" s="642"/>
      <c r="J4" s="522" t="s">
        <v>4</v>
      </c>
      <c r="K4" s="522" t="s">
        <v>25</v>
      </c>
      <c r="L4" s="643"/>
      <c r="M4" s="645"/>
    </row>
    <row r="5" spans="1:18" s="138" customFormat="1" ht="12.95" customHeight="1" x14ac:dyDescent="0.25">
      <c r="A5" s="126" t="s">
        <v>32</v>
      </c>
      <c r="B5" s="153" t="s">
        <v>4</v>
      </c>
      <c r="C5" s="153" t="s">
        <v>25</v>
      </c>
      <c r="D5" s="153" t="s">
        <v>4</v>
      </c>
      <c r="E5" s="153" t="s">
        <v>25</v>
      </c>
      <c r="F5" s="153" t="s">
        <v>4</v>
      </c>
      <c r="G5" s="153" t="s">
        <v>25</v>
      </c>
      <c r="H5" s="153" t="s">
        <v>4</v>
      </c>
      <c r="I5" s="153" t="s">
        <v>25</v>
      </c>
      <c r="J5" s="522"/>
      <c r="K5" s="522"/>
      <c r="L5" s="643"/>
      <c r="M5" s="646"/>
    </row>
    <row r="6" spans="1:18" s="143" customFormat="1" ht="12.95" customHeight="1" x14ac:dyDescent="0.25">
      <c r="A6" s="142" t="s">
        <v>33</v>
      </c>
      <c r="B6" s="255">
        <v>3</v>
      </c>
      <c r="C6" s="255" t="s">
        <v>297</v>
      </c>
      <c r="D6" s="255">
        <v>4</v>
      </c>
      <c r="E6" s="255">
        <v>1</v>
      </c>
      <c r="F6" s="255">
        <v>5</v>
      </c>
      <c r="G6" s="255">
        <v>1</v>
      </c>
      <c r="H6" s="255">
        <v>5</v>
      </c>
      <c r="I6" s="255">
        <v>3</v>
      </c>
      <c r="J6" s="255">
        <v>11</v>
      </c>
      <c r="K6" s="255">
        <v>5</v>
      </c>
      <c r="L6" s="317">
        <f t="shared" ref="L6:M11" si="0">SUM(B6,D6,F6,H6,J6)</f>
        <v>28</v>
      </c>
      <c r="M6" s="318">
        <f t="shared" si="0"/>
        <v>10</v>
      </c>
    </row>
    <row r="7" spans="1:18" s="143" customFormat="1" ht="12.95" customHeight="1" x14ac:dyDescent="0.25">
      <c r="A7" s="142" t="s">
        <v>81</v>
      </c>
      <c r="B7" s="255">
        <v>1</v>
      </c>
      <c r="C7" s="255">
        <v>1</v>
      </c>
      <c r="D7" s="255">
        <v>6</v>
      </c>
      <c r="E7" s="255">
        <v>1</v>
      </c>
      <c r="F7" s="255">
        <v>6</v>
      </c>
      <c r="G7" s="255">
        <v>4</v>
      </c>
      <c r="H7" s="255">
        <v>1</v>
      </c>
      <c r="I7" s="255">
        <v>1</v>
      </c>
      <c r="J7" s="255">
        <v>5</v>
      </c>
      <c r="K7" s="255">
        <v>2</v>
      </c>
      <c r="L7" s="317">
        <f t="shared" si="0"/>
        <v>19</v>
      </c>
      <c r="M7" s="318">
        <f t="shared" si="0"/>
        <v>9</v>
      </c>
    </row>
    <row r="8" spans="1:18" s="143" customFormat="1" ht="12.95" customHeight="1" x14ac:dyDescent="0.25">
      <c r="A8" s="142" t="s">
        <v>82</v>
      </c>
      <c r="B8" s="255" t="s">
        <v>297</v>
      </c>
      <c r="C8" s="255" t="s">
        <v>297</v>
      </c>
      <c r="D8" s="255" t="s">
        <v>297</v>
      </c>
      <c r="E8" s="255" t="s">
        <v>297</v>
      </c>
      <c r="F8" s="255">
        <v>1</v>
      </c>
      <c r="G8" s="255">
        <v>1</v>
      </c>
      <c r="H8" s="255">
        <v>5</v>
      </c>
      <c r="I8" s="255">
        <v>3</v>
      </c>
      <c r="J8" s="255">
        <v>2</v>
      </c>
      <c r="K8" s="255">
        <v>2</v>
      </c>
      <c r="L8" s="317">
        <f t="shared" si="0"/>
        <v>8</v>
      </c>
      <c r="M8" s="318">
        <f t="shared" si="0"/>
        <v>6</v>
      </c>
    </row>
    <row r="9" spans="1:18" s="143" customFormat="1" ht="12.95" customHeight="1" x14ac:dyDescent="0.25">
      <c r="A9" s="142" t="s">
        <v>173</v>
      </c>
      <c r="B9" s="255" t="s">
        <v>297</v>
      </c>
      <c r="C9" s="255" t="s">
        <v>297</v>
      </c>
      <c r="D9" s="255">
        <v>5</v>
      </c>
      <c r="E9" s="255">
        <v>2</v>
      </c>
      <c r="F9" s="255">
        <v>13</v>
      </c>
      <c r="G9" s="255">
        <v>7</v>
      </c>
      <c r="H9" s="255">
        <v>10</v>
      </c>
      <c r="I9" s="255">
        <v>4</v>
      </c>
      <c r="J9" s="255">
        <v>2</v>
      </c>
      <c r="K9" s="255">
        <v>2</v>
      </c>
      <c r="L9" s="317">
        <f t="shared" si="0"/>
        <v>30</v>
      </c>
      <c r="M9" s="318">
        <f t="shared" si="0"/>
        <v>15</v>
      </c>
    </row>
    <row r="10" spans="1:18" s="143" customFormat="1" ht="12.95" customHeight="1" x14ac:dyDescent="0.25">
      <c r="A10" s="144" t="s">
        <v>174</v>
      </c>
      <c r="B10" s="255" t="s">
        <v>297</v>
      </c>
      <c r="C10" s="255" t="s">
        <v>297</v>
      </c>
      <c r="D10" s="255" t="s">
        <v>297</v>
      </c>
      <c r="E10" s="255" t="s">
        <v>297</v>
      </c>
      <c r="F10" s="255" t="s">
        <v>297</v>
      </c>
      <c r="G10" s="255" t="s">
        <v>297</v>
      </c>
      <c r="H10" s="255" t="s">
        <v>297</v>
      </c>
      <c r="I10" s="255" t="s">
        <v>297</v>
      </c>
      <c r="J10" s="255" t="s">
        <v>297</v>
      </c>
      <c r="K10" s="255" t="s">
        <v>297</v>
      </c>
      <c r="L10" s="317">
        <f t="shared" si="0"/>
        <v>0</v>
      </c>
      <c r="M10" s="318">
        <f t="shared" si="0"/>
        <v>0</v>
      </c>
    </row>
    <row r="11" spans="1:18" s="143" customFormat="1" ht="12.95" customHeight="1" x14ac:dyDescent="0.25">
      <c r="A11" s="127" t="s">
        <v>4</v>
      </c>
      <c r="B11" s="317">
        <f t="shared" ref="B11:K11" si="1">SUM(B6:B10)</f>
        <v>4</v>
      </c>
      <c r="C11" s="317">
        <f t="shared" si="1"/>
        <v>1</v>
      </c>
      <c r="D11" s="317">
        <f t="shared" si="1"/>
        <v>15</v>
      </c>
      <c r="E11" s="317">
        <f t="shared" si="1"/>
        <v>4</v>
      </c>
      <c r="F11" s="317">
        <f t="shared" si="1"/>
        <v>25</v>
      </c>
      <c r="G11" s="317">
        <f t="shared" si="1"/>
        <v>13</v>
      </c>
      <c r="H11" s="317">
        <f t="shared" si="1"/>
        <v>21</v>
      </c>
      <c r="I11" s="317">
        <f t="shared" si="1"/>
        <v>11</v>
      </c>
      <c r="J11" s="317">
        <f t="shared" si="1"/>
        <v>20</v>
      </c>
      <c r="K11" s="317">
        <f t="shared" si="1"/>
        <v>11</v>
      </c>
      <c r="L11" s="317">
        <f t="shared" si="0"/>
        <v>85</v>
      </c>
      <c r="M11" s="318">
        <f t="shared" si="0"/>
        <v>40</v>
      </c>
    </row>
    <row r="12" spans="1:18" s="143" customFormat="1" ht="12.95" customHeight="1" x14ac:dyDescent="0.25">
      <c r="A12" s="637" t="s">
        <v>245</v>
      </c>
      <c r="B12" s="638"/>
      <c r="C12" s="638"/>
      <c r="D12" s="638"/>
      <c r="E12" s="638"/>
      <c r="F12" s="638"/>
      <c r="G12" s="638"/>
      <c r="H12" s="638"/>
      <c r="I12" s="638"/>
      <c r="J12" s="638"/>
      <c r="K12" s="638"/>
      <c r="L12" s="639"/>
      <c r="M12" s="140"/>
    </row>
    <row r="13" spans="1:18" s="143" customFormat="1" ht="12.95" customHeight="1" x14ac:dyDescent="0.25">
      <c r="A13" s="145"/>
      <c r="B13" s="643" t="s">
        <v>34</v>
      </c>
      <c r="C13" s="643"/>
      <c r="D13" s="643" t="s">
        <v>35</v>
      </c>
      <c r="E13" s="643"/>
      <c r="F13" s="643" t="s">
        <v>37</v>
      </c>
      <c r="G13" s="643"/>
      <c r="H13" s="643" t="s">
        <v>36</v>
      </c>
      <c r="I13" s="643"/>
      <c r="J13" s="643" t="s">
        <v>4</v>
      </c>
      <c r="K13" s="643" t="s">
        <v>25</v>
      </c>
      <c r="L13" s="643"/>
      <c r="M13" s="645"/>
    </row>
    <row r="14" spans="1:18" s="143" customFormat="1" ht="12.95" customHeight="1" x14ac:dyDescent="0.25">
      <c r="A14" s="142" t="s">
        <v>32</v>
      </c>
      <c r="B14" s="155" t="s">
        <v>4</v>
      </c>
      <c r="C14" s="155" t="s">
        <v>25</v>
      </c>
      <c r="D14" s="155" t="s">
        <v>4</v>
      </c>
      <c r="E14" s="155" t="s">
        <v>25</v>
      </c>
      <c r="F14" s="155" t="s">
        <v>4</v>
      </c>
      <c r="G14" s="155" t="s">
        <v>25</v>
      </c>
      <c r="H14" s="155" t="s">
        <v>4</v>
      </c>
      <c r="I14" s="155" t="s">
        <v>25</v>
      </c>
      <c r="J14" s="643"/>
      <c r="K14" s="643"/>
      <c r="L14" s="643"/>
      <c r="M14" s="646"/>
    </row>
    <row r="15" spans="1:18" s="143" customFormat="1" ht="12.95" customHeight="1" x14ac:dyDescent="0.25">
      <c r="A15" s="142" t="s">
        <v>33</v>
      </c>
      <c r="B15" s="255">
        <v>3</v>
      </c>
      <c r="C15" s="255">
        <v>1</v>
      </c>
      <c r="D15" s="255">
        <v>3</v>
      </c>
      <c r="E15" s="255">
        <v>1</v>
      </c>
      <c r="F15" s="255">
        <v>2</v>
      </c>
      <c r="G15" s="255" t="s">
        <v>297</v>
      </c>
      <c r="H15" s="255">
        <v>4</v>
      </c>
      <c r="I15" s="255">
        <v>1</v>
      </c>
      <c r="J15" s="255">
        <v>8</v>
      </c>
      <c r="K15" s="255">
        <v>2</v>
      </c>
      <c r="L15" s="317">
        <f t="shared" ref="L15:M20" si="2">SUM(B15,D15,F15,H15,J15)</f>
        <v>20</v>
      </c>
      <c r="M15" s="318">
        <f t="shared" si="2"/>
        <v>5</v>
      </c>
    </row>
    <row r="16" spans="1:18" s="143" customFormat="1" ht="12.95" customHeight="1" x14ac:dyDescent="0.25">
      <c r="A16" s="142" t="s">
        <v>81</v>
      </c>
      <c r="B16" s="255" t="s">
        <v>297</v>
      </c>
      <c r="C16" s="255" t="s">
        <v>297</v>
      </c>
      <c r="D16" s="255">
        <v>4</v>
      </c>
      <c r="E16" s="255" t="s">
        <v>297</v>
      </c>
      <c r="F16" s="255">
        <v>7</v>
      </c>
      <c r="G16" s="255">
        <v>2</v>
      </c>
      <c r="H16" s="255">
        <v>4</v>
      </c>
      <c r="I16" s="255">
        <v>2</v>
      </c>
      <c r="J16" s="255" t="s">
        <v>297</v>
      </c>
      <c r="K16" s="255" t="s">
        <v>297</v>
      </c>
      <c r="L16" s="317">
        <f t="shared" si="2"/>
        <v>15</v>
      </c>
      <c r="M16" s="318">
        <f t="shared" si="2"/>
        <v>4</v>
      </c>
    </row>
    <row r="17" spans="1:13" s="143" customFormat="1" ht="12.95" customHeight="1" x14ac:dyDescent="0.25">
      <c r="A17" s="142" t="s">
        <v>82</v>
      </c>
      <c r="B17" s="255" t="s">
        <v>297</v>
      </c>
      <c r="C17" s="255" t="s">
        <v>297</v>
      </c>
      <c r="D17" s="255" t="s">
        <v>297</v>
      </c>
      <c r="E17" s="255" t="s">
        <v>297</v>
      </c>
      <c r="F17" s="255">
        <v>2</v>
      </c>
      <c r="G17" s="255">
        <v>1</v>
      </c>
      <c r="H17" s="255">
        <v>1</v>
      </c>
      <c r="I17" s="255" t="s">
        <v>297</v>
      </c>
      <c r="J17" s="255" t="s">
        <v>297</v>
      </c>
      <c r="K17" s="255" t="s">
        <v>297</v>
      </c>
      <c r="L17" s="317">
        <f t="shared" si="2"/>
        <v>3</v>
      </c>
      <c r="M17" s="318">
        <f t="shared" si="2"/>
        <v>1</v>
      </c>
    </row>
    <row r="18" spans="1:13" s="143" customFormat="1" ht="12.95" customHeight="1" x14ac:dyDescent="0.25">
      <c r="A18" s="142" t="s">
        <v>173</v>
      </c>
      <c r="B18" s="255" t="s">
        <v>297</v>
      </c>
      <c r="C18" s="255" t="s">
        <v>297</v>
      </c>
      <c r="D18" s="255">
        <v>4</v>
      </c>
      <c r="E18" s="255">
        <v>2</v>
      </c>
      <c r="F18" s="255">
        <v>4</v>
      </c>
      <c r="G18" s="255">
        <v>2</v>
      </c>
      <c r="H18" s="255">
        <v>1</v>
      </c>
      <c r="I18" s="255">
        <v>1</v>
      </c>
      <c r="J18" s="255" t="s">
        <v>297</v>
      </c>
      <c r="K18" s="255" t="s">
        <v>297</v>
      </c>
      <c r="L18" s="317">
        <f t="shared" si="2"/>
        <v>9</v>
      </c>
      <c r="M18" s="318">
        <f t="shared" si="2"/>
        <v>5</v>
      </c>
    </row>
    <row r="19" spans="1:13" s="143" customFormat="1" ht="12.95" customHeight="1" x14ac:dyDescent="0.25">
      <c r="A19" s="144" t="s">
        <v>174</v>
      </c>
      <c r="B19" s="255" t="s">
        <v>297</v>
      </c>
      <c r="C19" s="255" t="s">
        <v>297</v>
      </c>
      <c r="D19" s="255" t="s">
        <v>297</v>
      </c>
      <c r="E19" s="255" t="s">
        <v>297</v>
      </c>
      <c r="F19" s="255" t="s">
        <v>297</v>
      </c>
      <c r="G19" s="255" t="s">
        <v>297</v>
      </c>
      <c r="H19" s="255" t="s">
        <v>297</v>
      </c>
      <c r="I19" s="255" t="s">
        <v>297</v>
      </c>
      <c r="J19" s="255" t="s">
        <v>297</v>
      </c>
      <c r="K19" s="255" t="s">
        <v>297</v>
      </c>
      <c r="L19" s="317">
        <f t="shared" si="2"/>
        <v>0</v>
      </c>
      <c r="M19" s="318">
        <f t="shared" si="2"/>
        <v>0</v>
      </c>
    </row>
    <row r="20" spans="1:13" ht="12.95" customHeight="1" x14ac:dyDescent="0.25">
      <c r="A20" s="127" t="s">
        <v>4</v>
      </c>
      <c r="B20" s="317">
        <f t="shared" ref="B20:K20" si="3">SUM(B15:B19)</f>
        <v>3</v>
      </c>
      <c r="C20" s="317">
        <f t="shared" si="3"/>
        <v>1</v>
      </c>
      <c r="D20" s="317">
        <f t="shared" si="3"/>
        <v>11</v>
      </c>
      <c r="E20" s="317">
        <f t="shared" si="3"/>
        <v>3</v>
      </c>
      <c r="F20" s="317">
        <f t="shared" si="3"/>
        <v>15</v>
      </c>
      <c r="G20" s="317">
        <f t="shared" si="3"/>
        <v>5</v>
      </c>
      <c r="H20" s="317">
        <f t="shared" si="3"/>
        <v>10</v>
      </c>
      <c r="I20" s="317">
        <f t="shared" si="3"/>
        <v>4</v>
      </c>
      <c r="J20" s="317">
        <f t="shared" si="3"/>
        <v>8</v>
      </c>
      <c r="K20" s="317">
        <f t="shared" si="3"/>
        <v>2</v>
      </c>
      <c r="L20" s="317">
        <f t="shared" si="2"/>
        <v>47</v>
      </c>
      <c r="M20" s="318">
        <f t="shared" si="2"/>
        <v>15</v>
      </c>
    </row>
    <row r="21" spans="1:13" ht="12.95" customHeight="1" x14ac:dyDescent="0.25">
      <c r="A21" s="637" t="s">
        <v>246</v>
      </c>
      <c r="B21" s="638"/>
      <c r="C21" s="638"/>
      <c r="D21" s="638"/>
      <c r="E21" s="638"/>
      <c r="F21" s="638"/>
      <c r="G21" s="638"/>
      <c r="H21" s="638"/>
      <c r="I21" s="638"/>
      <c r="J21" s="638"/>
      <c r="K21" s="638"/>
      <c r="L21" s="638"/>
      <c r="M21" s="540"/>
    </row>
    <row r="22" spans="1:13" ht="12.95" customHeight="1" x14ac:dyDescent="0.25">
      <c r="A22" s="145"/>
      <c r="B22" s="643" t="s">
        <v>34</v>
      </c>
      <c r="C22" s="643"/>
      <c r="D22" s="643" t="s">
        <v>35</v>
      </c>
      <c r="E22" s="643"/>
      <c r="F22" s="643" t="s">
        <v>37</v>
      </c>
      <c r="G22" s="643"/>
      <c r="H22" s="643" t="s">
        <v>36</v>
      </c>
      <c r="I22" s="643"/>
      <c r="J22" s="643" t="s">
        <v>4</v>
      </c>
      <c r="K22" s="643" t="s">
        <v>25</v>
      </c>
      <c r="L22" s="643"/>
      <c r="M22" s="645"/>
    </row>
    <row r="23" spans="1:13" ht="12.95" customHeight="1" x14ac:dyDescent="0.25">
      <c r="A23" s="142" t="s">
        <v>32</v>
      </c>
      <c r="B23" s="155" t="s">
        <v>4</v>
      </c>
      <c r="C23" s="155" t="s">
        <v>25</v>
      </c>
      <c r="D23" s="155" t="s">
        <v>4</v>
      </c>
      <c r="E23" s="155" t="s">
        <v>25</v>
      </c>
      <c r="F23" s="155" t="s">
        <v>4</v>
      </c>
      <c r="G23" s="155" t="s">
        <v>25</v>
      </c>
      <c r="H23" s="155" t="s">
        <v>4</v>
      </c>
      <c r="I23" s="155" t="s">
        <v>25</v>
      </c>
      <c r="J23" s="643"/>
      <c r="K23" s="643"/>
      <c r="L23" s="643"/>
      <c r="M23" s="646"/>
    </row>
    <row r="24" spans="1:13" ht="12.95" customHeight="1" x14ac:dyDescent="0.25">
      <c r="A24" s="142" t="s">
        <v>33</v>
      </c>
      <c r="B24" s="255">
        <v>1</v>
      </c>
      <c r="C24" s="255" t="s">
        <v>297</v>
      </c>
      <c r="D24" s="255">
        <v>1</v>
      </c>
      <c r="E24" s="255" t="s">
        <v>297</v>
      </c>
      <c r="F24" s="255">
        <v>1</v>
      </c>
      <c r="G24" s="255">
        <v>1</v>
      </c>
      <c r="H24" s="255" t="s">
        <v>297</v>
      </c>
      <c r="I24" s="255" t="s">
        <v>297</v>
      </c>
      <c r="J24" s="255" t="s">
        <v>297</v>
      </c>
      <c r="K24" s="255" t="s">
        <v>297</v>
      </c>
      <c r="L24" s="317">
        <f t="shared" ref="L24:M29" si="4">SUM(B24,D24,F24,H24,J24)</f>
        <v>3</v>
      </c>
      <c r="M24" s="318">
        <f t="shared" si="4"/>
        <v>1</v>
      </c>
    </row>
    <row r="25" spans="1:13" ht="12.95" customHeight="1" x14ac:dyDescent="0.25">
      <c r="A25" s="142" t="s">
        <v>81</v>
      </c>
      <c r="B25" s="255" t="s">
        <v>297</v>
      </c>
      <c r="C25" s="255" t="s">
        <v>297</v>
      </c>
      <c r="D25" s="255">
        <v>2</v>
      </c>
      <c r="E25" s="255" t="s">
        <v>297</v>
      </c>
      <c r="F25" s="255">
        <v>2</v>
      </c>
      <c r="G25" s="255" t="s">
        <v>297</v>
      </c>
      <c r="H25" s="255">
        <v>6</v>
      </c>
      <c r="I25" s="255">
        <v>1</v>
      </c>
      <c r="J25" s="255">
        <v>4</v>
      </c>
      <c r="K25" s="255">
        <v>1</v>
      </c>
      <c r="L25" s="317">
        <f t="shared" si="4"/>
        <v>14</v>
      </c>
      <c r="M25" s="318">
        <f t="shared" si="4"/>
        <v>2</v>
      </c>
    </row>
    <row r="26" spans="1:13" ht="12.95" customHeight="1" x14ac:dyDescent="0.25">
      <c r="A26" s="142" t="s">
        <v>82</v>
      </c>
      <c r="B26" s="255" t="s">
        <v>297</v>
      </c>
      <c r="C26" s="255" t="s">
        <v>297</v>
      </c>
      <c r="D26" s="255" t="s">
        <v>297</v>
      </c>
      <c r="E26" s="255" t="s">
        <v>297</v>
      </c>
      <c r="F26" s="255" t="s">
        <v>297</v>
      </c>
      <c r="G26" s="255" t="s">
        <v>297</v>
      </c>
      <c r="H26" s="255">
        <v>2</v>
      </c>
      <c r="I26" s="255">
        <v>1</v>
      </c>
      <c r="J26" s="255" t="s">
        <v>297</v>
      </c>
      <c r="K26" s="255" t="s">
        <v>297</v>
      </c>
      <c r="L26" s="317">
        <f t="shared" si="4"/>
        <v>2</v>
      </c>
      <c r="M26" s="318">
        <f t="shared" si="4"/>
        <v>1</v>
      </c>
    </row>
    <row r="27" spans="1:13" ht="12.95" customHeight="1" x14ac:dyDescent="0.25">
      <c r="A27" s="142" t="s">
        <v>173</v>
      </c>
      <c r="B27" s="255">
        <v>6</v>
      </c>
      <c r="C27" s="255">
        <v>1</v>
      </c>
      <c r="D27" s="255">
        <v>11</v>
      </c>
      <c r="E27" s="255">
        <v>2</v>
      </c>
      <c r="F27" s="255">
        <v>8</v>
      </c>
      <c r="G27" s="255">
        <v>3</v>
      </c>
      <c r="H27" s="255">
        <v>19</v>
      </c>
      <c r="I27" s="255">
        <v>8</v>
      </c>
      <c r="J27" s="255">
        <v>4</v>
      </c>
      <c r="K27" s="255">
        <v>2</v>
      </c>
      <c r="L27" s="317">
        <f t="shared" si="4"/>
        <v>48</v>
      </c>
      <c r="M27" s="318">
        <f t="shared" si="4"/>
        <v>16</v>
      </c>
    </row>
    <row r="28" spans="1:13" ht="12.95" customHeight="1" x14ac:dyDescent="0.25">
      <c r="A28" s="144" t="s">
        <v>174</v>
      </c>
      <c r="B28" s="255" t="s">
        <v>297</v>
      </c>
      <c r="C28" s="255" t="s">
        <v>297</v>
      </c>
      <c r="D28" s="255" t="s">
        <v>297</v>
      </c>
      <c r="E28" s="255" t="s">
        <v>297</v>
      </c>
      <c r="F28" s="255" t="s">
        <v>297</v>
      </c>
      <c r="G28" s="255" t="s">
        <v>297</v>
      </c>
      <c r="H28" s="255" t="s">
        <v>297</v>
      </c>
      <c r="I28" s="255" t="s">
        <v>297</v>
      </c>
      <c r="J28" s="255" t="s">
        <v>297</v>
      </c>
      <c r="K28" s="255" t="s">
        <v>297</v>
      </c>
      <c r="L28" s="317">
        <f t="shared" si="4"/>
        <v>0</v>
      </c>
      <c r="M28" s="318">
        <f t="shared" si="4"/>
        <v>0</v>
      </c>
    </row>
    <row r="29" spans="1:13" ht="12.95" customHeight="1" x14ac:dyDescent="0.25">
      <c r="A29" s="146" t="s">
        <v>4</v>
      </c>
      <c r="B29" s="317">
        <f t="shared" ref="B29:K29" si="5">SUM(B24:B28)</f>
        <v>7</v>
      </c>
      <c r="C29" s="317">
        <f t="shared" si="5"/>
        <v>1</v>
      </c>
      <c r="D29" s="317">
        <f t="shared" si="5"/>
        <v>14</v>
      </c>
      <c r="E29" s="317">
        <f t="shared" si="5"/>
        <v>2</v>
      </c>
      <c r="F29" s="317">
        <f t="shared" si="5"/>
        <v>11</v>
      </c>
      <c r="G29" s="317">
        <f t="shared" si="5"/>
        <v>4</v>
      </c>
      <c r="H29" s="317">
        <f t="shared" si="5"/>
        <v>27</v>
      </c>
      <c r="I29" s="317">
        <f t="shared" si="5"/>
        <v>10</v>
      </c>
      <c r="J29" s="317">
        <f t="shared" si="5"/>
        <v>8</v>
      </c>
      <c r="K29" s="317">
        <f t="shared" si="5"/>
        <v>3</v>
      </c>
      <c r="L29" s="317">
        <f t="shared" si="4"/>
        <v>67</v>
      </c>
      <c r="M29" s="318">
        <f t="shared" si="4"/>
        <v>20</v>
      </c>
    </row>
    <row r="30" spans="1:13" ht="12.95" customHeight="1" x14ac:dyDescent="0.25">
      <c r="A30" s="637" t="s">
        <v>247</v>
      </c>
      <c r="B30" s="638"/>
      <c r="C30" s="638"/>
      <c r="D30" s="638"/>
      <c r="E30" s="638"/>
      <c r="F30" s="638"/>
      <c r="G30" s="638"/>
      <c r="H30" s="638"/>
      <c r="I30" s="638"/>
      <c r="J30" s="638"/>
      <c r="K30" s="638"/>
      <c r="L30" s="638"/>
      <c r="M30" s="540"/>
    </row>
    <row r="31" spans="1:13" ht="12.95" customHeight="1" x14ac:dyDescent="0.25">
      <c r="A31" s="145"/>
      <c r="B31" s="643" t="s">
        <v>34</v>
      </c>
      <c r="C31" s="643"/>
      <c r="D31" s="643" t="s">
        <v>35</v>
      </c>
      <c r="E31" s="643"/>
      <c r="F31" s="643" t="s">
        <v>37</v>
      </c>
      <c r="G31" s="643"/>
      <c r="H31" s="643" t="s">
        <v>36</v>
      </c>
      <c r="I31" s="643"/>
      <c r="J31" s="643" t="s">
        <v>4</v>
      </c>
      <c r="K31" s="643" t="s">
        <v>25</v>
      </c>
      <c r="L31" s="643"/>
      <c r="M31" s="645"/>
    </row>
    <row r="32" spans="1:13" ht="12.95" customHeight="1" x14ac:dyDescent="0.25">
      <c r="A32" s="142" t="s">
        <v>32</v>
      </c>
      <c r="B32" s="155" t="s">
        <v>4</v>
      </c>
      <c r="C32" s="155" t="s">
        <v>25</v>
      </c>
      <c r="D32" s="155" t="s">
        <v>4</v>
      </c>
      <c r="E32" s="155" t="s">
        <v>25</v>
      </c>
      <c r="F32" s="155" t="s">
        <v>4</v>
      </c>
      <c r="G32" s="155" t="s">
        <v>25</v>
      </c>
      <c r="H32" s="155" t="s">
        <v>4</v>
      </c>
      <c r="I32" s="155" t="s">
        <v>25</v>
      </c>
      <c r="J32" s="643"/>
      <c r="K32" s="643"/>
      <c r="L32" s="643"/>
      <c r="M32" s="646"/>
    </row>
    <row r="33" spans="1:13" ht="12.95" customHeight="1" x14ac:dyDescent="0.25">
      <c r="A33" s="142" t="s">
        <v>33</v>
      </c>
      <c r="B33" s="255">
        <v>2</v>
      </c>
      <c r="C33" s="255" t="s">
        <v>297</v>
      </c>
      <c r="D33" s="255">
        <v>4</v>
      </c>
      <c r="E33" s="255">
        <v>1</v>
      </c>
      <c r="F33" s="255">
        <v>5</v>
      </c>
      <c r="G33" s="255">
        <v>1</v>
      </c>
      <c r="H33" s="255">
        <v>12</v>
      </c>
      <c r="I33" s="255">
        <v>9</v>
      </c>
      <c r="J33" s="255">
        <v>1</v>
      </c>
      <c r="K33" s="255" t="s">
        <v>297</v>
      </c>
      <c r="L33" s="317">
        <f t="shared" ref="L33:M38" si="6">SUM(B33,D33,F33,H33,J33)</f>
        <v>24</v>
      </c>
      <c r="M33" s="318">
        <f t="shared" si="6"/>
        <v>11</v>
      </c>
    </row>
    <row r="34" spans="1:13" ht="12.95" customHeight="1" x14ac:dyDescent="0.25">
      <c r="A34" s="142" t="s">
        <v>81</v>
      </c>
      <c r="B34" s="255">
        <v>1</v>
      </c>
      <c r="C34" s="255" t="s">
        <v>297</v>
      </c>
      <c r="D34" s="255">
        <v>1</v>
      </c>
      <c r="E34" s="255" t="s">
        <v>297</v>
      </c>
      <c r="F34" s="255">
        <v>2</v>
      </c>
      <c r="G34" s="255">
        <v>2</v>
      </c>
      <c r="H34" s="255">
        <v>2</v>
      </c>
      <c r="I34" s="255">
        <v>2</v>
      </c>
      <c r="J34" s="255" t="s">
        <v>297</v>
      </c>
      <c r="K34" s="255" t="s">
        <v>297</v>
      </c>
      <c r="L34" s="317">
        <f t="shared" si="6"/>
        <v>6</v>
      </c>
      <c r="M34" s="318">
        <f t="shared" si="6"/>
        <v>4</v>
      </c>
    </row>
    <row r="35" spans="1:13" ht="12.95" customHeight="1" x14ac:dyDescent="0.25">
      <c r="A35" s="142" t="s">
        <v>82</v>
      </c>
      <c r="B35" s="255" t="s">
        <v>297</v>
      </c>
      <c r="C35" s="255" t="s">
        <v>297</v>
      </c>
      <c r="D35" s="255" t="s">
        <v>297</v>
      </c>
      <c r="E35" s="255" t="s">
        <v>297</v>
      </c>
      <c r="F35" s="255">
        <v>4</v>
      </c>
      <c r="G35" s="255">
        <v>1</v>
      </c>
      <c r="H35" s="255" t="s">
        <v>297</v>
      </c>
      <c r="I35" s="255" t="s">
        <v>297</v>
      </c>
      <c r="J35" s="255" t="s">
        <v>297</v>
      </c>
      <c r="K35" s="255" t="s">
        <v>297</v>
      </c>
      <c r="L35" s="317">
        <f t="shared" si="6"/>
        <v>4</v>
      </c>
      <c r="M35" s="318">
        <f t="shared" si="6"/>
        <v>1</v>
      </c>
    </row>
    <row r="36" spans="1:13" ht="12.95" customHeight="1" x14ac:dyDescent="0.25">
      <c r="A36" s="142" t="s">
        <v>173</v>
      </c>
      <c r="B36" s="255">
        <v>1</v>
      </c>
      <c r="C36" s="255">
        <v>1</v>
      </c>
      <c r="D36" s="255">
        <v>1</v>
      </c>
      <c r="E36" s="255" t="s">
        <v>297</v>
      </c>
      <c r="F36" s="255">
        <v>4</v>
      </c>
      <c r="G36" s="255">
        <v>4</v>
      </c>
      <c r="H36" s="255">
        <v>12</v>
      </c>
      <c r="I36" s="255">
        <v>10</v>
      </c>
      <c r="J36" s="255">
        <v>1</v>
      </c>
      <c r="K36" s="255">
        <v>1</v>
      </c>
      <c r="L36" s="317">
        <f t="shared" si="6"/>
        <v>19</v>
      </c>
      <c r="M36" s="318">
        <f t="shared" si="6"/>
        <v>16</v>
      </c>
    </row>
    <row r="37" spans="1:13" ht="12.95" customHeight="1" x14ac:dyDescent="0.25">
      <c r="A37" s="144" t="s">
        <v>174</v>
      </c>
      <c r="B37" s="255" t="s">
        <v>297</v>
      </c>
      <c r="C37" s="255" t="s">
        <v>297</v>
      </c>
      <c r="D37" s="255" t="s">
        <v>297</v>
      </c>
      <c r="E37" s="255" t="s">
        <v>297</v>
      </c>
      <c r="F37" s="255" t="s">
        <v>297</v>
      </c>
      <c r="G37" s="255" t="s">
        <v>297</v>
      </c>
      <c r="H37" s="255" t="s">
        <v>297</v>
      </c>
      <c r="I37" s="255" t="s">
        <v>297</v>
      </c>
      <c r="J37" s="255" t="s">
        <v>297</v>
      </c>
      <c r="K37" s="255" t="s">
        <v>297</v>
      </c>
      <c r="L37" s="317">
        <f t="shared" si="6"/>
        <v>0</v>
      </c>
      <c r="M37" s="318">
        <f t="shared" si="6"/>
        <v>0</v>
      </c>
    </row>
    <row r="38" spans="1:13" ht="12.95" customHeight="1" x14ac:dyDescent="0.25">
      <c r="A38" s="146" t="s">
        <v>4</v>
      </c>
      <c r="B38" s="317">
        <f t="shared" ref="B38:K38" si="7">SUM(B33:B37)</f>
        <v>4</v>
      </c>
      <c r="C38" s="317">
        <f t="shared" si="7"/>
        <v>1</v>
      </c>
      <c r="D38" s="317">
        <f t="shared" si="7"/>
        <v>6</v>
      </c>
      <c r="E38" s="317">
        <f t="shared" si="7"/>
        <v>1</v>
      </c>
      <c r="F38" s="317">
        <f t="shared" si="7"/>
        <v>15</v>
      </c>
      <c r="G38" s="317">
        <f t="shared" si="7"/>
        <v>8</v>
      </c>
      <c r="H38" s="317">
        <f t="shared" si="7"/>
        <v>26</v>
      </c>
      <c r="I38" s="317">
        <f t="shared" si="7"/>
        <v>21</v>
      </c>
      <c r="J38" s="317">
        <f t="shared" si="7"/>
        <v>2</v>
      </c>
      <c r="K38" s="317">
        <f t="shared" si="7"/>
        <v>1</v>
      </c>
      <c r="L38" s="317">
        <f t="shared" si="6"/>
        <v>53</v>
      </c>
      <c r="M38" s="318">
        <f t="shared" si="6"/>
        <v>32</v>
      </c>
    </row>
    <row r="39" spans="1:13" ht="12.95" customHeight="1" x14ac:dyDescent="0.25">
      <c r="A39" s="637" t="s">
        <v>248</v>
      </c>
      <c r="B39" s="640"/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</row>
    <row r="40" spans="1:13" ht="12.95" customHeight="1" x14ac:dyDescent="0.25">
      <c r="A40" s="145"/>
      <c r="B40" s="643" t="s">
        <v>34</v>
      </c>
      <c r="C40" s="643"/>
      <c r="D40" s="643" t="s">
        <v>35</v>
      </c>
      <c r="E40" s="643"/>
      <c r="F40" s="643" t="s">
        <v>37</v>
      </c>
      <c r="G40" s="643"/>
      <c r="H40" s="643" t="s">
        <v>36</v>
      </c>
      <c r="I40" s="643"/>
      <c r="J40" s="643" t="s">
        <v>4</v>
      </c>
      <c r="K40" s="643" t="s">
        <v>25</v>
      </c>
      <c r="L40" s="643"/>
      <c r="M40" s="645"/>
    </row>
    <row r="41" spans="1:13" ht="12.95" customHeight="1" x14ac:dyDescent="0.25">
      <c r="A41" s="142" t="s">
        <v>32</v>
      </c>
      <c r="B41" s="155" t="s">
        <v>4</v>
      </c>
      <c r="C41" s="155" t="s">
        <v>25</v>
      </c>
      <c r="D41" s="155" t="s">
        <v>4</v>
      </c>
      <c r="E41" s="155" t="s">
        <v>25</v>
      </c>
      <c r="F41" s="155" t="s">
        <v>4</v>
      </c>
      <c r="G41" s="155" t="s">
        <v>25</v>
      </c>
      <c r="H41" s="155" t="s">
        <v>4</v>
      </c>
      <c r="I41" s="155" t="s">
        <v>25</v>
      </c>
      <c r="J41" s="643"/>
      <c r="K41" s="643"/>
      <c r="L41" s="643"/>
      <c r="M41" s="646"/>
    </row>
    <row r="42" spans="1:13" ht="12.95" customHeight="1" x14ac:dyDescent="0.25">
      <c r="A42" s="142" t="s">
        <v>33</v>
      </c>
      <c r="B42" s="255">
        <v>3</v>
      </c>
      <c r="C42" s="255" t="s">
        <v>297</v>
      </c>
      <c r="D42" s="255">
        <v>3</v>
      </c>
      <c r="E42" s="255" t="s">
        <v>297</v>
      </c>
      <c r="F42" s="255">
        <v>11</v>
      </c>
      <c r="G42" s="255">
        <v>2</v>
      </c>
      <c r="H42" s="255">
        <v>5</v>
      </c>
      <c r="I42" s="255">
        <v>1</v>
      </c>
      <c r="J42" s="255">
        <v>14</v>
      </c>
      <c r="K42" s="255">
        <v>7</v>
      </c>
      <c r="L42" s="317">
        <f t="shared" ref="L42:M47" si="8">SUM(B42,D42,F42,H42,J42)</f>
        <v>36</v>
      </c>
      <c r="M42" s="318">
        <f t="shared" si="8"/>
        <v>10</v>
      </c>
    </row>
    <row r="43" spans="1:13" ht="12.95" customHeight="1" x14ac:dyDescent="0.25">
      <c r="A43" s="142" t="s">
        <v>81</v>
      </c>
      <c r="B43" s="255">
        <v>1</v>
      </c>
      <c r="C43" s="255">
        <v>1</v>
      </c>
      <c r="D43" s="255">
        <v>2</v>
      </c>
      <c r="E43" s="255" t="s">
        <v>297</v>
      </c>
      <c r="F43" s="255">
        <v>4</v>
      </c>
      <c r="G43" s="255">
        <v>1</v>
      </c>
      <c r="H43" s="255">
        <v>4</v>
      </c>
      <c r="I43" s="255">
        <v>1</v>
      </c>
      <c r="J43" s="255">
        <v>3</v>
      </c>
      <c r="K43" s="255">
        <v>1</v>
      </c>
      <c r="L43" s="317">
        <f t="shared" si="8"/>
        <v>14</v>
      </c>
      <c r="M43" s="318">
        <f t="shared" si="8"/>
        <v>4</v>
      </c>
    </row>
    <row r="44" spans="1:13" ht="12.95" customHeight="1" x14ac:dyDescent="0.25">
      <c r="A44" s="142" t="s">
        <v>82</v>
      </c>
      <c r="B44" s="255" t="s">
        <v>297</v>
      </c>
      <c r="C44" s="255" t="s">
        <v>297</v>
      </c>
      <c r="D44" s="255">
        <v>2</v>
      </c>
      <c r="E44" s="255" t="s">
        <v>297</v>
      </c>
      <c r="F44" s="255" t="s">
        <v>297</v>
      </c>
      <c r="G44" s="255" t="s">
        <v>297</v>
      </c>
      <c r="H44" s="255" t="s">
        <v>297</v>
      </c>
      <c r="I44" s="255" t="s">
        <v>297</v>
      </c>
      <c r="J44" s="255" t="s">
        <v>297</v>
      </c>
      <c r="K44" s="255" t="s">
        <v>297</v>
      </c>
      <c r="L44" s="317">
        <f t="shared" si="8"/>
        <v>2</v>
      </c>
      <c r="M44" s="318">
        <f t="shared" si="8"/>
        <v>0</v>
      </c>
    </row>
    <row r="45" spans="1:13" ht="12.95" customHeight="1" x14ac:dyDescent="0.25">
      <c r="A45" s="142" t="s">
        <v>173</v>
      </c>
      <c r="B45" s="255" t="s">
        <v>297</v>
      </c>
      <c r="C45" s="255" t="s">
        <v>297</v>
      </c>
      <c r="D45" s="255">
        <v>2</v>
      </c>
      <c r="E45" s="255" t="s">
        <v>297</v>
      </c>
      <c r="F45" s="255">
        <v>7</v>
      </c>
      <c r="G45" s="255">
        <v>4</v>
      </c>
      <c r="H45" s="255">
        <v>5</v>
      </c>
      <c r="I45" s="255" t="s">
        <v>297</v>
      </c>
      <c r="J45" s="255" t="s">
        <v>297</v>
      </c>
      <c r="K45" s="255" t="s">
        <v>297</v>
      </c>
      <c r="L45" s="317">
        <f t="shared" si="8"/>
        <v>14</v>
      </c>
      <c r="M45" s="318">
        <f t="shared" si="8"/>
        <v>4</v>
      </c>
    </row>
    <row r="46" spans="1:13" ht="12.95" customHeight="1" x14ac:dyDescent="0.25">
      <c r="A46" s="144" t="s">
        <v>174</v>
      </c>
      <c r="B46" s="255" t="s">
        <v>297</v>
      </c>
      <c r="C46" s="255" t="s">
        <v>297</v>
      </c>
      <c r="D46" s="255" t="s">
        <v>297</v>
      </c>
      <c r="E46" s="255" t="s">
        <v>297</v>
      </c>
      <c r="F46" s="255" t="s">
        <v>297</v>
      </c>
      <c r="G46" s="255" t="s">
        <v>297</v>
      </c>
      <c r="H46" s="255" t="s">
        <v>297</v>
      </c>
      <c r="I46" s="255" t="s">
        <v>297</v>
      </c>
      <c r="J46" s="255" t="s">
        <v>297</v>
      </c>
      <c r="K46" s="255" t="s">
        <v>297</v>
      </c>
      <c r="L46" s="317">
        <f t="shared" si="8"/>
        <v>0</v>
      </c>
      <c r="M46" s="318">
        <f t="shared" si="8"/>
        <v>0</v>
      </c>
    </row>
    <row r="47" spans="1:13" ht="12.95" customHeight="1" x14ac:dyDescent="0.25">
      <c r="A47" s="146" t="s">
        <v>4</v>
      </c>
      <c r="B47" s="317">
        <f t="shared" ref="B47:K47" si="9">SUM(B42:B46)</f>
        <v>4</v>
      </c>
      <c r="C47" s="317">
        <f t="shared" si="9"/>
        <v>1</v>
      </c>
      <c r="D47" s="317">
        <f t="shared" si="9"/>
        <v>9</v>
      </c>
      <c r="E47" s="317">
        <f t="shared" si="9"/>
        <v>0</v>
      </c>
      <c r="F47" s="317">
        <f t="shared" si="9"/>
        <v>22</v>
      </c>
      <c r="G47" s="317">
        <f t="shared" si="9"/>
        <v>7</v>
      </c>
      <c r="H47" s="317">
        <f t="shared" si="9"/>
        <v>14</v>
      </c>
      <c r="I47" s="317">
        <f t="shared" si="9"/>
        <v>2</v>
      </c>
      <c r="J47" s="317">
        <f t="shared" si="9"/>
        <v>17</v>
      </c>
      <c r="K47" s="317">
        <f t="shared" si="9"/>
        <v>8</v>
      </c>
      <c r="L47" s="317">
        <f t="shared" si="8"/>
        <v>66</v>
      </c>
      <c r="M47" s="318">
        <f t="shared" si="8"/>
        <v>18</v>
      </c>
    </row>
    <row r="48" spans="1:13" ht="12.95" customHeight="1" x14ac:dyDescent="0.25">
      <c r="A48" s="637" t="s">
        <v>251</v>
      </c>
      <c r="B48" s="638"/>
      <c r="C48" s="638"/>
      <c r="D48" s="638"/>
      <c r="E48" s="638"/>
      <c r="F48" s="638"/>
      <c r="G48" s="638"/>
      <c r="H48" s="638"/>
      <c r="I48" s="638"/>
      <c r="J48" s="638"/>
      <c r="K48" s="638"/>
      <c r="L48" s="638"/>
      <c r="M48" s="540"/>
    </row>
    <row r="49" spans="1:13" ht="12.95" customHeight="1" x14ac:dyDescent="0.25">
      <c r="A49" s="145"/>
      <c r="B49" s="643" t="s">
        <v>34</v>
      </c>
      <c r="C49" s="643"/>
      <c r="D49" s="643" t="s">
        <v>35</v>
      </c>
      <c r="E49" s="643"/>
      <c r="F49" s="643" t="s">
        <v>37</v>
      </c>
      <c r="G49" s="643"/>
      <c r="H49" s="643" t="s">
        <v>36</v>
      </c>
      <c r="I49" s="643"/>
      <c r="J49" s="643" t="s">
        <v>4</v>
      </c>
      <c r="K49" s="643" t="s">
        <v>25</v>
      </c>
      <c r="L49" s="643"/>
      <c r="M49" s="645"/>
    </row>
    <row r="50" spans="1:13" s="147" customFormat="1" ht="12.95" customHeight="1" x14ac:dyDescent="0.25">
      <c r="A50" s="142" t="s">
        <v>32</v>
      </c>
      <c r="B50" s="155" t="s">
        <v>4</v>
      </c>
      <c r="C50" s="155" t="s">
        <v>25</v>
      </c>
      <c r="D50" s="155" t="s">
        <v>4</v>
      </c>
      <c r="E50" s="155" t="s">
        <v>25</v>
      </c>
      <c r="F50" s="155" t="s">
        <v>4</v>
      </c>
      <c r="G50" s="155" t="s">
        <v>25</v>
      </c>
      <c r="H50" s="155" t="s">
        <v>4</v>
      </c>
      <c r="I50" s="155" t="s">
        <v>25</v>
      </c>
      <c r="J50" s="643"/>
      <c r="K50" s="643"/>
      <c r="L50" s="643"/>
      <c r="M50" s="646"/>
    </row>
    <row r="51" spans="1:13" s="147" customFormat="1" ht="12.95" customHeight="1" x14ac:dyDescent="0.25">
      <c r="A51" s="142" t="s">
        <v>33</v>
      </c>
      <c r="B51" s="316">
        <v>2</v>
      </c>
      <c r="C51" s="316" t="s">
        <v>297</v>
      </c>
      <c r="D51" s="316">
        <v>6</v>
      </c>
      <c r="E51" s="316">
        <v>4</v>
      </c>
      <c r="F51" s="316">
        <v>3</v>
      </c>
      <c r="G51" s="316">
        <v>1</v>
      </c>
      <c r="H51" s="316">
        <v>2</v>
      </c>
      <c r="I51" s="316" t="s">
        <v>297</v>
      </c>
      <c r="J51" s="316">
        <v>6</v>
      </c>
      <c r="K51" s="316">
        <v>2</v>
      </c>
      <c r="L51" s="317">
        <f t="shared" ref="L51:M56" si="10">SUM(B51,D51,F51,H51,J51)</f>
        <v>19</v>
      </c>
      <c r="M51" s="318">
        <f t="shared" si="10"/>
        <v>7</v>
      </c>
    </row>
    <row r="52" spans="1:13" ht="12.95" customHeight="1" x14ac:dyDescent="0.25">
      <c r="A52" s="142" t="s">
        <v>81</v>
      </c>
      <c r="B52" s="316">
        <v>2</v>
      </c>
      <c r="C52" s="316" t="s">
        <v>297</v>
      </c>
      <c r="D52" s="316">
        <v>3</v>
      </c>
      <c r="E52" s="316" t="s">
        <v>297</v>
      </c>
      <c r="F52" s="316">
        <v>7</v>
      </c>
      <c r="G52" s="316" t="s">
        <v>297</v>
      </c>
      <c r="H52" s="316">
        <v>2</v>
      </c>
      <c r="I52" s="316">
        <v>1</v>
      </c>
      <c r="J52" s="316">
        <v>4</v>
      </c>
      <c r="K52" s="316">
        <v>3</v>
      </c>
      <c r="L52" s="317">
        <f t="shared" si="10"/>
        <v>18</v>
      </c>
      <c r="M52" s="318">
        <f t="shared" si="10"/>
        <v>4</v>
      </c>
    </row>
    <row r="53" spans="1:13" ht="12.95" customHeight="1" x14ac:dyDescent="0.25">
      <c r="A53" s="142" t="s">
        <v>82</v>
      </c>
      <c r="B53" s="316" t="s">
        <v>297</v>
      </c>
      <c r="C53" s="316" t="s">
        <v>297</v>
      </c>
      <c r="D53" s="316">
        <v>1</v>
      </c>
      <c r="E53" s="316" t="s">
        <v>297</v>
      </c>
      <c r="F53" s="316">
        <v>6</v>
      </c>
      <c r="G53" s="316">
        <v>1</v>
      </c>
      <c r="H53" s="316" t="s">
        <v>297</v>
      </c>
      <c r="I53" s="316" t="s">
        <v>297</v>
      </c>
      <c r="J53" s="316" t="s">
        <v>297</v>
      </c>
      <c r="K53" s="316" t="s">
        <v>297</v>
      </c>
      <c r="L53" s="317">
        <f t="shared" si="10"/>
        <v>7</v>
      </c>
      <c r="M53" s="318">
        <f t="shared" si="10"/>
        <v>1</v>
      </c>
    </row>
    <row r="54" spans="1:13" ht="12.95" customHeight="1" x14ac:dyDescent="0.25">
      <c r="A54" s="142" t="s">
        <v>173</v>
      </c>
      <c r="B54" s="316">
        <v>2</v>
      </c>
      <c r="C54" s="316">
        <v>1</v>
      </c>
      <c r="D54" s="316">
        <v>9</v>
      </c>
      <c r="E54" s="316">
        <v>3</v>
      </c>
      <c r="F54" s="316">
        <v>18</v>
      </c>
      <c r="G54" s="316">
        <v>7</v>
      </c>
      <c r="H54" s="316">
        <v>6</v>
      </c>
      <c r="I54" s="316">
        <v>3</v>
      </c>
      <c r="J54" s="316">
        <v>4</v>
      </c>
      <c r="K54" s="316">
        <v>3</v>
      </c>
      <c r="L54" s="317">
        <f t="shared" si="10"/>
        <v>39</v>
      </c>
      <c r="M54" s="318">
        <f t="shared" si="10"/>
        <v>17</v>
      </c>
    </row>
    <row r="55" spans="1:13" ht="12.95" customHeight="1" x14ac:dyDescent="0.25">
      <c r="A55" s="144" t="s">
        <v>174</v>
      </c>
      <c r="B55" s="316" t="s">
        <v>297</v>
      </c>
      <c r="C55" s="316" t="s">
        <v>297</v>
      </c>
      <c r="D55" s="316" t="s">
        <v>297</v>
      </c>
      <c r="E55" s="316" t="s">
        <v>297</v>
      </c>
      <c r="F55" s="316" t="s">
        <v>297</v>
      </c>
      <c r="G55" s="316" t="s">
        <v>297</v>
      </c>
      <c r="H55" s="316" t="s">
        <v>297</v>
      </c>
      <c r="I55" s="316" t="s">
        <v>297</v>
      </c>
      <c r="J55" s="316" t="s">
        <v>297</v>
      </c>
      <c r="K55" s="316" t="s">
        <v>297</v>
      </c>
      <c r="L55" s="317">
        <f t="shared" si="10"/>
        <v>0</v>
      </c>
      <c r="M55" s="318">
        <f t="shared" si="10"/>
        <v>0</v>
      </c>
    </row>
    <row r="56" spans="1:13" ht="12.95" customHeight="1" x14ac:dyDescent="0.25">
      <c r="A56" s="146" t="s">
        <v>4</v>
      </c>
      <c r="B56" s="317">
        <f>SUM(B51:B55)</f>
        <v>6</v>
      </c>
      <c r="C56" s="317">
        <f t="shared" ref="C56:K56" si="11">SUM(C51:C55)</f>
        <v>1</v>
      </c>
      <c r="D56" s="317">
        <f t="shared" si="11"/>
        <v>19</v>
      </c>
      <c r="E56" s="317">
        <f t="shared" si="11"/>
        <v>7</v>
      </c>
      <c r="F56" s="317">
        <f t="shared" si="11"/>
        <v>34</v>
      </c>
      <c r="G56" s="317">
        <f t="shared" si="11"/>
        <v>9</v>
      </c>
      <c r="H56" s="317">
        <f t="shared" si="11"/>
        <v>10</v>
      </c>
      <c r="I56" s="317">
        <f t="shared" si="11"/>
        <v>4</v>
      </c>
      <c r="J56" s="317">
        <f t="shared" si="11"/>
        <v>14</v>
      </c>
      <c r="K56" s="317">
        <f t="shared" si="11"/>
        <v>8</v>
      </c>
      <c r="L56" s="317">
        <f t="shared" si="10"/>
        <v>83</v>
      </c>
      <c r="M56" s="318">
        <f t="shared" si="10"/>
        <v>29</v>
      </c>
    </row>
    <row r="57" spans="1:13" ht="12.95" customHeight="1" x14ac:dyDescent="0.25">
      <c r="A57" s="637" t="s">
        <v>249</v>
      </c>
      <c r="B57" s="640"/>
      <c r="C57" s="640"/>
      <c r="D57" s="640"/>
      <c r="E57" s="640"/>
      <c r="F57" s="640"/>
      <c r="G57" s="640"/>
      <c r="H57" s="640"/>
      <c r="I57" s="640"/>
      <c r="J57" s="640"/>
      <c r="K57" s="640"/>
      <c r="L57" s="640"/>
      <c r="M57" s="641"/>
    </row>
    <row r="58" spans="1:13" ht="12.95" customHeight="1" x14ac:dyDescent="0.25">
      <c r="A58" s="145"/>
      <c r="B58" s="643" t="s">
        <v>34</v>
      </c>
      <c r="C58" s="643"/>
      <c r="D58" s="643" t="s">
        <v>35</v>
      </c>
      <c r="E58" s="643"/>
      <c r="F58" s="643" t="s">
        <v>37</v>
      </c>
      <c r="G58" s="643"/>
      <c r="H58" s="643" t="s">
        <v>36</v>
      </c>
      <c r="I58" s="643"/>
      <c r="J58" s="643" t="s">
        <v>4</v>
      </c>
      <c r="K58" s="643" t="s">
        <v>25</v>
      </c>
      <c r="L58" s="643"/>
      <c r="M58" s="645"/>
    </row>
    <row r="59" spans="1:13" ht="12.95" customHeight="1" x14ac:dyDescent="0.25">
      <c r="A59" s="142" t="s">
        <v>32</v>
      </c>
      <c r="B59" s="155" t="s">
        <v>4</v>
      </c>
      <c r="C59" s="155" t="s">
        <v>25</v>
      </c>
      <c r="D59" s="155" t="s">
        <v>4</v>
      </c>
      <c r="E59" s="155" t="s">
        <v>25</v>
      </c>
      <c r="F59" s="155" t="s">
        <v>4</v>
      </c>
      <c r="G59" s="155" t="s">
        <v>25</v>
      </c>
      <c r="H59" s="155" t="s">
        <v>4</v>
      </c>
      <c r="I59" s="155" t="s">
        <v>25</v>
      </c>
      <c r="J59" s="643"/>
      <c r="K59" s="643"/>
      <c r="L59" s="643"/>
      <c r="M59" s="646"/>
    </row>
    <row r="60" spans="1:13" ht="12.95" customHeight="1" x14ac:dyDescent="0.25">
      <c r="A60" s="142" t="s">
        <v>33</v>
      </c>
      <c r="B60" s="255">
        <v>2</v>
      </c>
      <c r="C60" s="255" t="s">
        <v>297</v>
      </c>
      <c r="D60" s="255">
        <v>1</v>
      </c>
      <c r="E60" s="255">
        <v>1</v>
      </c>
      <c r="F60" s="255">
        <v>1</v>
      </c>
      <c r="G60" s="255">
        <v>1</v>
      </c>
      <c r="H60" s="255">
        <v>3</v>
      </c>
      <c r="I60" s="255">
        <v>1</v>
      </c>
      <c r="J60" s="255">
        <v>1</v>
      </c>
      <c r="K60" s="255">
        <v>1</v>
      </c>
      <c r="L60" s="317">
        <f t="shared" ref="L60:M65" si="12">SUM(B60,D60,F60,H60,J60)</f>
        <v>8</v>
      </c>
      <c r="M60" s="318">
        <f t="shared" si="12"/>
        <v>4</v>
      </c>
    </row>
    <row r="61" spans="1:13" ht="12.95" customHeight="1" x14ac:dyDescent="0.25">
      <c r="A61" s="142" t="s">
        <v>81</v>
      </c>
      <c r="B61" s="255">
        <v>1</v>
      </c>
      <c r="C61" s="255">
        <v>1</v>
      </c>
      <c r="D61" s="255">
        <v>1</v>
      </c>
      <c r="E61" s="255">
        <v>1</v>
      </c>
      <c r="F61" s="255">
        <v>14</v>
      </c>
      <c r="G61" s="255">
        <v>9</v>
      </c>
      <c r="H61" s="255">
        <v>6</v>
      </c>
      <c r="I61" s="255">
        <v>3</v>
      </c>
      <c r="J61" s="255" t="s">
        <v>297</v>
      </c>
      <c r="K61" s="255" t="s">
        <v>297</v>
      </c>
      <c r="L61" s="317">
        <f t="shared" si="12"/>
        <v>22</v>
      </c>
      <c r="M61" s="318">
        <f t="shared" si="12"/>
        <v>14</v>
      </c>
    </row>
    <row r="62" spans="1:13" ht="12.95" customHeight="1" x14ac:dyDescent="0.25">
      <c r="A62" s="142" t="s">
        <v>82</v>
      </c>
      <c r="B62" s="255" t="s">
        <v>297</v>
      </c>
      <c r="C62" s="255" t="s">
        <v>297</v>
      </c>
      <c r="D62" s="255">
        <v>1</v>
      </c>
      <c r="E62" s="255">
        <v>1</v>
      </c>
      <c r="F62" s="255">
        <v>2</v>
      </c>
      <c r="G62" s="255">
        <v>1</v>
      </c>
      <c r="H62" s="255">
        <v>3</v>
      </c>
      <c r="I62" s="255">
        <v>1</v>
      </c>
      <c r="J62" s="255" t="s">
        <v>297</v>
      </c>
      <c r="K62" s="255" t="s">
        <v>297</v>
      </c>
      <c r="L62" s="317">
        <f t="shared" si="12"/>
        <v>6</v>
      </c>
      <c r="M62" s="318">
        <f t="shared" si="12"/>
        <v>3</v>
      </c>
    </row>
    <row r="63" spans="1:13" ht="12.95" customHeight="1" x14ac:dyDescent="0.25">
      <c r="A63" s="142" t="s">
        <v>173</v>
      </c>
      <c r="B63" s="255">
        <v>6</v>
      </c>
      <c r="C63" s="255" t="s">
        <v>297</v>
      </c>
      <c r="D63" s="255">
        <v>19</v>
      </c>
      <c r="E63" s="255">
        <v>13</v>
      </c>
      <c r="F63" s="255">
        <v>44</v>
      </c>
      <c r="G63" s="255">
        <v>17</v>
      </c>
      <c r="H63" s="255">
        <v>17</v>
      </c>
      <c r="I63" s="255">
        <v>7</v>
      </c>
      <c r="J63" s="255">
        <v>1</v>
      </c>
      <c r="K63" s="255" t="s">
        <v>297</v>
      </c>
      <c r="L63" s="317">
        <f t="shared" si="12"/>
        <v>87</v>
      </c>
      <c r="M63" s="318">
        <f t="shared" si="12"/>
        <v>37</v>
      </c>
    </row>
    <row r="64" spans="1:13" ht="12.95" customHeight="1" x14ac:dyDescent="0.25">
      <c r="A64" s="144" t="s">
        <v>174</v>
      </c>
      <c r="B64" s="255" t="s">
        <v>297</v>
      </c>
      <c r="C64" s="255" t="s">
        <v>297</v>
      </c>
      <c r="D64" s="255" t="s">
        <v>297</v>
      </c>
      <c r="E64" s="255" t="s">
        <v>297</v>
      </c>
      <c r="F64" s="255" t="s">
        <v>297</v>
      </c>
      <c r="G64" s="255" t="s">
        <v>297</v>
      </c>
      <c r="H64" s="255" t="s">
        <v>297</v>
      </c>
      <c r="I64" s="255" t="s">
        <v>297</v>
      </c>
      <c r="J64" s="255" t="s">
        <v>297</v>
      </c>
      <c r="K64" s="255" t="s">
        <v>297</v>
      </c>
      <c r="L64" s="317">
        <f t="shared" si="12"/>
        <v>0</v>
      </c>
      <c r="M64" s="318">
        <f t="shared" si="12"/>
        <v>0</v>
      </c>
    </row>
    <row r="65" spans="1:13" ht="12.95" customHeight="1" x14ac:dyDescent="0.25">
      <c r="A65" s="146" t="s">
        <v>4</v>
      </c>
      <c r="B65" s="317">
        <f t="shared" ref="B65:K65" si="13">SUM(B60:B64)</f>
        <v>9</v>
      </c>
      <c r="C65" s="317">
        <f t="shared" si="13"/>
        <v>1</v>
      </c>
      <c r="D65" s="317">
        <f t="shared" si="13"/>
        <v>22</v>
      </c>
      <c r="E65" s="317">
        <f t="shared" si="13"/>
        <v>16</v>
      </c>
      <c r="F65" s="317">
        <f t="shared" si="13"/>
        <v>61</v>
      </c>
      <c r="G65" s="317">
        <f t="shared" si="13"/>
        <v>28</v>
      </c>
      <c r="H65" s="317">
        <f t="shared" si="13"/>
        <v>29</v>
      </c>
      <c r="I65" s="317">
        <f t="shared" si="13"/>
        <v>12</v>
      </c>
      <c r="J65" s="317">
        <f t="shared" si="13"/>
        <v>2</v>
      </c>
      <c r="K65" s="317">
        <f t="shared" si="13"/>
        <v>1</v>
      </c>
      <c r="L65" s="317">
        <f t="shared" si="12"/>
        <v>123</v>
      </c>
      <c r="M65" s="318">
        <f t="shared" si="12"/>
        <v>58</v>
      </c>
    </row>
    <row r="66" spans="1:13" ht="12.95" customHeight="1" x14ac:dyDescent="0.25">
      <c r="A66" s="637" t="s">
        <v>300</v>
      </c>
      <c r="B66" s="638"/>
      <c r="C66" s="638"/>
      <c r="D66" s="638"/>
      <c r="E66" s="638"/>
      <c r="F66" s="638"/>
      <c r="G66" s="638"/>
      <c r="H66" s="638"/>
      <c r="I66" s="638"/>
      <c r="J66" s="638"/>
      <c r="K66" s="638"/>
      <c r="L66" s="638"/>
      <c r="M66" s="540"/>
    </row>
    <row r="67" spans="1:13" ht="12.95" customHeight="1" x14ac:dyDescent="0.25">
      <c r="A67" s="145"/>
      <c r="B67" s="643" t="s">
        <v>34</v>
      </c>
      <c r="C67" s="643"/>
      <c r="D67" s="643" t="s">
        <v>35</v>
      </c>
      <c r="E67" s="643"/>
      <c r="F67" s="643" t="s">
        <v>37</v>
      </c>
      <c r="G67" s="643"/>
      <c r="H67" s="643" t="s">
        <v>36</v>
      </c>
      <c r="I67" s="643"/>
      <c r="J67" s="643" t="s">
        <v>4</v>
      </c>
      <c r="K67" s="643" t="s">
        <v>25</v>
      </c>
      <c r="L67" s="643"/>
      <c r="M67" s="645"/>
    </row>
    <row r="68" spans="1:13" ht="12.95" customHeight="1" x14ac:dyDescent="0.25">
      <c r="A68" s="142" t="s">
        <v>32</v>
      </c>
      <c r="B68" s="155" t="s">
        <v>4</v>
      </c>
      <c r="C68" s="155" t="s">
        <v>25</v>
      </c>
      <c r="D68" s="155" t="s">
        <v>4</v>
      </c>
      <c r="E68" s="155" t="s">
        <v>25</v>
      </c>
      <c r="F68" s="155" t="s">
        <v>4</v>
      </c>
      <c r="G68" s="155" t="s">
        <v>25</v>
      </c>
      <c r="H68" s="155" t="s">
        <v>4</v>
      </c>
      <c r="I68" s="155" t="s">
        <v>25</v>
      </c>
      <c r="J68" s="643"/>
      <c r="K68" s="643"/>
      <c r="L68" s="643"/>
      <c r="M68" s="646"/>
    </row>
    <row r="69" spans="1:13" ht="12.95" customHeight="1" x14ac:dyDescent="0.25">
      <c r="A69" s="142" t="s">
        <v>33</v>
      </c>
      <c r="B69" s="255">
        <v>3</v>
      </c>
      <c r="C69" s="255">
        <v>1</v>
      </c>
      <c r="D69" s="255">
        <v>10</v>
      </c>
      <c r="E69" s="255">
        <v>1</v>
      </c>
      <c r="F69" s="255">
        <v>15</v>
      </c>
      <c r="G69" s="255">
        <v>1</v>
      </c>
      <c r="H69" s="255">
        <v>1</v>
      </c>
      <c r="I69" s="255" t="s">
        <v>297</v>
      </c>
      <c r="J69" s="255">
        <v>16</v>
      </c>
      <c r="K69" s="255">
        <v>12</v>
      </c>
      <c r="L69" s="317">
        <f t="shared" ref="L69:M74" si="14">SUM(B69,D69,F69,H69,J69)</f>
        <v>45</v>
      </c>
      <c r="M69" s="318">
        <f t="shared" si="14"/>
        <v>15</v>
      </c>
    </row>
    <row r="70" spans="1:13" ht="12.95" customHeight="1" x14ac:dyDescent="0.25">
      <c r="A70" s="142" t="s">
        <v>81</v>
      </c>
      <c r="B70" s="255">
        <v>3</v>
      </c>
      <c r="C70" s="255" t="s">
        <v>297</v>
      </c>
      <c r="D70" s="255">
        <v>7</v>
      </c>
      <c r="E70" s="255">
        <v>2</v>
      </c>
      <c r="F70" s="255">
        <v>12</v>
      </c>
      <c r="G70" s="255">
        <v>3</v>
      </c>
      <c r="H70" s="255">
        <v>4</v>
      </c>
      <c r="I70" s="255">
        <v>1</v>
      </c>
      <c r="J70" s="255">
        <v>13</v>
      </c>
      <c r="K70" s="255">
        <v>6</v>
      </c>
      <c r="L70" s="317">
        <f t="shared" si="14"/>
        <v>39</v>
      </c>
      <c r="M70" s="318">
        <f t="shared" si="14"/>
        <v>12</v>
      </c>
    </row>
    <row r="71" spans="1:13" ht="12.95" customHeight="1" x14ac:dyDescent="0.25">
      <c r="A71" s="142" t="s">
        <v>82</v>
      </c>
      <c r="B71" s="255">
        <v>1</v>
      </c>
      <c r="C71" s="255" t="s">
        <v>297</v>
      </c>
      <c r="D71" s="255">
        <v>7</v>
      </c>
      <c r="E71" s="255" t="s">
        <v>297</v>
      </c>
      <c r="F71" s="255">
        <v>6</v>
      </c>
      <c r="G71" s="255">
        <v>4</v>
      </c>
      <c r="H71" s="255">
        <v>2</v>
      </c>
      <c r="I71" s="255" t="s">
        <v>297</v>
      </c>
      <c r="J71" s="255">
        <v>1</v>
      </c>
      <c r="K71" s="255" t="s">
        <v>297</v>
      </c>
      <c r="L71" s="317">
        <f t="shared" si="14"/>
        <v>17</v>
      </c>
      <c r="M71" s="318">
        <f t="shared" si="14"/>
        <v>4</v>
      </c>
    </row>
    <row r="72" spans="1:13" ht="12.95" customHeight="1" x14ac:dyDescent="0.25">
      <c r="A72" s="142" t="s">
        <v>173</v>
      </c>
      <c r="B72" s="255" t="s">
        <v>297</v>
      </c>
      <c r="C72" s="255" t="s">
        <v>297</v>
      </c>
      <c r="D72" s="255">
        <v>9</v>
      </c>
      <c r="E72" s="255">
        <v>1</v>
      </c>
      <c r="F72" s="255">
        <v>16</v>
      </c>
      <c r="G72" s="255">
        <v>3</v>
      </c>
      <c r="H72" s="255">
        <v>4</v>
      </c>
      <c r="I72" s="255">
        <v>3</v>
      </c>
      <c r="J72" s="255">
        <v>1</v>
      </c>
      <c r="K72" s="255" t="s">
        <v>297</v>
      </c>
      <c r="L72" s="317">
        <f t="shared" si="14"/>
        <v>30</v>
      </c>
      <c r="M72" s="318">
        <f t="shared" si="14"/>
        <v>7</v>
      </c>
    </row>
    <row r="73" spans="1:13" ht="12.95" customHeight="1" x14ac:dyDescent="0.25">
      <c r="A73" s="144" t="s">
        <v>174</v>
      </c>
      <c r="B73" s="255" t="s">
        <v>297</v>
      </c>
      <c r="C73" s="255" t="s">
        <v>297</v>
      </c>
      <c r="D73" s="255" t="s">
        <v>297</v>
      </c>
      <c r="E73" s="255" t="s">
        <v>297</v>
      </c>
      <c r="F73" s="255" t="s">
        <v>297</v>
      </c>
      <c r="G73" s="255" t="s">
        <v>297</v>
      </c>
      <c r="H73" s="255" t="s">
        <v>297</v>
      </c>
      <c r="I73" s="255" t="s">
        <v>297</v>
      </c>
      <c r="J73" s="255" t="s">
        <v>297</v>
      </c>
      <c r="K73" s="255" t="s">
        <v>297</v>
      </c>
      <c r="L73" s="317">
        <f t="shared" si="14"/>
        <v>0</v>
      </c>
      <c r="M73" s="318">
        <f t="shared" si="14"/>
        <v>0</v>
      </c>
    </row>
    <row r="74" spans="1:13" ht="12.95" customHeight="1" x14ac:dyDescent="0.25">
      <c r="A74" s="146" t="s">
        <v>4</v>
      </c>
      <c r="B74" s="317">
        <f t="shared" ref="B74:K74" si="15">SUM(B69:B73)</f>
        <v>7</v>
      </c>
      <c r="C74" s="317">
        <f t="shared" si="15"/>
        <v>1</v>
      </c>
      <c r="D74" s="317">
        <f t="shared" si="15"/>
        <v>33</v>
      </c>
      <c r="E74" s="317">
        <f t="shared" si="15"/>
        <v>4</v>
      </c>
      <c r="F74" s="317">
        <f t="shared" si="15"/>
        <v>49</v>
      </c>
      <c r="G74" s="317">
        <f t="shared" si="15"/>
        <v>11</v>
      </c>
      <c r="H74" s="317">
        <f t="shared" si="15"/>
        <v>11</v>
      </c>
      <c r="I74" s="317">
        <f t="shared" si="15"/>
        <v>4</v>
      </c>
      <c r="J74" s="317">
        <f t="shared" si="15"/>
        <v>31</v>
      </c>
      <c r="K74" s="317">
        <f t="shared" si="15"/>
        <v>18</v>
      </c>
      <c r="L74" s="317">
        <f t="shared" si="14"/>
        <v>131</v>
      </c>
      <c r="M74" s="318">
        <f t="shared" si="14"/>
        <v>38</v>
      </c>
    </row>
    <row r="75" spans="1:13" ht="12.95" customHeight="1" x14ac:dyDescent="0.25">
      <c r="A75" s="637" t="s">
        <v>320</v>
      </c>
      <c r="B75" s="638"/>
      <c r="C75" s="638"/>
      <c r="D75" s="638"/>
      <c r="E75" s="638"/>
      <c r="F75" s="638"/>
      <c r="G75" s="638"/>
      <c r="H75" s="638"/>
      <c r="I75" s="638"/>
      <c r="J75" s="638"/>
      <c r="K75" s="638"/>
      <c r="L75" s="638"/>
      <c r="M75" s="540"/>
    </row>
    <row r="76" spans="1:13" ht="12.95" customHeight="1" x14ac:dyDescent="0.25">
      <c r="A76" s="145"/>
      <c r="B76" s="643" t="s">
        <v>34</v>
      </c>
      <c r="C76" s="643"/>
      <c r="D76" s="643" t="s">
        <v>35</v>
      </c>
      <c r="E76" s="643"/>
      <c r="F76" s="643" t="s">
        <v>37</v>
      </c>
      <c r="G76" s="643"/>
      <c r="H76" s="643" t="s">
        <v>36</v>
      </c>
      <c r="I76" s="643"/>
      <c r="J76" s="643" t="s">
        <v>4</v>
      </c>
      <c r="K76" s="643" t="s">
        <v>25</v>
      </c>
      <c r="L76" s="643"/>
      <c r="M76" s="645"/>
    </row>
    <row r="77" spans="1:13" ht="12.95" customHeight="1" x14ac:dyDescent="0.25">
      <c r="A77" s="142" t="s">
        <v>32</v>
      </c>
      <c r="B77" s="155" t="s">
        <v>4</v>
      </c>
      <c r="C77" s="155" t="s">
        <v>25</v>
      </c>
      <c r="D77" s="155" t="s">
        <v>4</v>
      </c>
      <c r="E77" s="155" t="s">
        <v>25</v>
      </c>
      <c r="F77" s="155" t="s">
        <v>4</v>
      </c>
      <c r="G77" s="155" t="s">
        <v>25</v>
      </c>
      <c r="H77" s="155" t="s">
        <v>4</v>
      </c>
      <c r="I77" s="155" t="s">
        <v>25</v>
      </c>
      <c r="J77" s="643"/>
      <c r="K77" s="643"/>
      <c r="L77" s="643"/>
      <c r="M77" s="646"/>
    </row>
    <row r="78" spans="1:13" ht="12.95" customHeight="1" x14ac:dyDescent="0.25">
      <c r="A78" s="142" t="s">
        <v>33</v>
      </c>
      <c r="B78" s="255" t="s">
        <v>297</v>
      </c>
      <c r="C78" s="255" t="s">
        <v>297</v>
      </c>
      <c r="D78" s="255" t="s">
        <v>297</v>
      </c>
      <c r="E78" s="255" t="s">
        <v>297</v>
      </c>
      <c r="F78" s="255">
        <v>1</v>
      </c>
      <c r="G78" s="255" t="s">
        <v>297</v>
      </c>
      <c r="H78" s="255" t="s">
        <v>297</v>
      </c>
      <c r="I78" s="255" t="s">
        <v>297</v>
      </c>
      <c r="J78" s="255">
        <v>14</v>
      </c>
      <c r="K78" s="255">
        <v>6</v>
      </c>
      <c r="L78" s="317">
        <f t="shared" ref="L78:M83" si="16">SUM(B78,D78,F78,H78,J78)</f>
        <v>15</v>
      </c>
      <c r="M78" s="318">
        <f t="shared" si="16"/>
        <v>6</v>
      </c>
    </row>
    <row r="79" spans="1:13" ht="12.95" customHeight="1" x14ac:dyDescent="0.25">
      <c r="A79" s="142" t="s">
        <v>81</v>
      </c>
      <c r="B79" s="255" t="s">
        <v>297</v>
      </c>
      <c r="C79" s="255" t="s">
        <v>297</v>
      </c>
      <c r="D79" s="255" t="s">
        <v>297</v>
      </c>
      <c r="E79" s="255" t="s">
        <v>297</v>
      </c>
      <c r="F79" s="255" t="s">
        <v>297</v>
      </c>
      <c r="G79" s="255" t="s">
        <v>297</v>
      </c>
      <c r="H79" s="255" t="s">
        <v>297</v>
      </c>
      <c r="I79" s="255" t="s">
        <v>297</v>
      </c>
      <c r="J79" s="255">
        <v>8</v>
      </c>
      <c r="K79" s="255">
        <v>5</v>
      </c>
      <c r="L79" s="317">
        <f t="shared" si="16"/>
        <v>8</v>
      </c>
      <c r="M79" s="318">
        <f t="shared" si="16"/>
        <v>5</v>
      </c>
    </row>
    <row r="80" spans="1:13" ht="12.95" customHeight="1" x14ac:dyDescent="0.25">
      <c r="A80" s="142" t="s">
        <v>82</v>
      </c>
      <c r="B80" s="255" t="s">
        <v>297</v>
      </c>
      <c r="C80" s="255" t="s">
        <v>297</v>
      </c>
      <c r="D80" s="255" t="s">
        <v>297</v>
      </c>
      <c r="E80" s="255" t="s">
        <v>297</v>
      </c>
      <c r="F80" s="255" t="s">
        <v>297</v>
      </c>
      <c r="G80" s="255" t="s">
        <v>297</v>
      </c>
      <c r="H80" s="255" t="s">
        <v>297</v>
      </c>
      <c r="I80" s="255" t="s">
        <v>297</v>
      </c>
      <c r="J80" s="255" t="s">
        <v>297</v>
      </c>
      <c r="K80" s="255" t="s">
        <v>297</v>
      </c>
      <c r="L80" s="317">
        <f t="shared" si="16"/>
        <v>0</v>
      </c>
      <c r="M80" s="318">
        <f t="shared" si="16"/>
        <v>0</v>
      </c>
    </row>
    <row r="81" spans="1:13" ht="12.95" customHeight="1" x14ac:dyDescent="0.25">
      <c r="A81" s="142" t="s">
        <v>173</v>
      </c>
      <c r="B81" s="255" t="s">
        <v>297</v>
      </c>
      <c r="C81" s="255" t="s">
        <v>297</v>
      </c>
      <c r="D81" s="255" t="s">
        <v>297</v>
      </c>
      <c r="E81" s="255" t="s">
        <v>297</v>
      </c>
      <c r="F81" s="255" t="s">
        <v>297</v>
      </c>
      <c r="G81" s="255" t="s">
        <v>297</v>
      </c>
      <c r="H81" s="255" t="s">
        <v>297</v>
      </c>
      <c r="I81" s="255" t="s">
        <v>297</v>
      </c>
      <c r="J81" s="255">
        <v>1</v>
      </c>
      <c r="K81" s="255" t="s">
        <v>297</v>
      </c>
      <c r="L81" s="317">
        <f t="shared" si="16"/>
        <v>1</v>
      </c>
      <c r="M81" s="318">
        <f t="shared" si="16"/>
        <v>0</v>
      </c>
    </row>
    <row r="82" spans="1:13" ht="12.95" customHeight="1" x14ac:dyDescent="0.25">
      <c r="A82" s="144" t="s">
        <v>174</v>
      </c>
      <c r="B82" s="255" t="s">
        <v>297</v>
      </c>
      <c r="C82" s="255" t="s">
        <v>297</v>
      </c>
      <c r="D82" s="255" t="s">
        <v>297</v>
      </c>
      <c r="E82" s="255" t="s">
        <v>297</v>
      </c>
      <c r="F82" s="255" t="s">
        <v>297</v>
      </c>
      <c r="G82" s="255" t="s">
        <v>297</v>
      </c>
      <c r="H82" s="255" t="s">
        <v>297</v>
      </c>
      <c r="I82" s="255" t="s">
        <v>297</v>
      </c>
      <c r="J82" s="255" t="s">
        <v>297</v>
      </c>
      <c r="K82" s="255" t="s">
        <v>297</v>
      </c>
      <c r="L82" s="317">
        <f t="shared" si="16"/>
        <v>0</v>
      </c>
      <c r="M82" s="318">
        <f t="shared" si="16"/>
        <v>0</v>
      </c>
    </row>
    <row r="83" spans="1:13" ht="12.95" customHeight="1" thickBot="1" x14ac:dyDescent="0.3">
      <c r="A83" s="146" t="s">
        <v>4</v>
      </c>
      <c r="B83" s="317">
        <f t="shared" ref="B83:K83" si="17">SUM(B78:B82)</f>
        <v>0</v>
      </c>
      <c r="C83" s="317">
        <f t="shared" si="17"/>
        <v>0</v>
      </c>
      <c r="D83" s="317">
        <f t="shared" si="17"/>
        <v>0</v>
      </c>
      <c r="E83" s="317">
        <f t="shared" si="17"/>
        <v>0</v>
      </c>
      <c r="F83" s="317">
        <f t="shared" si="17"/>
        <v>1</v>
      </c>
      <c r="G83" s="317">
        <f t="shared" si="17"/>
        <v>0</v>
      </c>
      <c r="H83" s="317">
        <f t="shared" si="17"/>
        <v>0</v>
      </c>
      <c r="I83" s="317">
        <f t="shared" si="17"/>
        <v>0</v>
      </c>
      <c r="J83" s="317">
        <f t="shared" si="17"/>
        <v>23</v>
      </c>
      <c r="K83" s="317">
        <f t="shared" si="17"/>
        <v>11</v>
      </c>
      <c r="L83" s="317">
        <f t="shared" si="16"/>
        <v>24</v>
      </c>
      <c r="M83" s="318">
        <f t="shared" si="16"/>
        <v>11</v>
      </c>
    </row>
    <row r="84" spans="1:13" ht="12.95" customHeight="1" thickBot="1" x14ac:dyDescent="0.3">
      <c r="A84" s="322" t="s">
        <v>309</v>
      </c>
      <c r="B84" s="323">
        <f>SUM(B2,B11,B20,B29,B38,B47,B56,B65,B74)</f>
        <v>44</v>
      </c>
      <c r="C84" s="323">
        <f t="shared" ref="C84:I84" si="18">SUM(C2,C11,C20,C29,C38,C47,C56,C65,C74)</f>
        <v>8</v>
      </c>
      <c r="D84" s="323">
        <f t="shared" si="18"/>
        <v>129</v>
      </c>
      <c r="E84" s="323">
        <f t="shared" si="18"/>
        <v>37</v>
      </c>
      <c r="F84" s="323">
        <v>233</v>
      </c>
      <c r="G84" s="323">
        <f t="shared" si="18"/>
        <v>85</v>
      </c>
      <c r="H84" s="323">
        <f t="shared" si="18"/>
        <v>148</v>
      </c>
      <c r="I84" s="323">
        <f t="shared" si="18"/>
        <v>68</v>
      </c>
      <c r="J84" s="323">
        <v>125</v>
      </c>
      <c r="K84" s="323">
        <v>63</v>
      </c>
      <c r="L84" s="323">
        <v>679</v>
      </c>
      <c r="M84" s="323">
        <v>261</v>
      </c>
    </row>
    <row r="85" spans="1:13" x14ac:dyDescent="0.25"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</row>
    <row r="86" spans="1:13" x14ac:dyDescent="0.25"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</row>
    <row r="87" spans="1:13" x14ac:dyDescent="0.25">
      <c r="A87" s="132"/>
    </row>
    <row r="88" spans="1:13" x14ac:dyDescent="0.25">
      <c r="A88" s="647"/>
      <c r="B88" s="647"/>
      <c r="C88" s="647"/>
      <c r="D88" s="647"/>
      <c r="E88" s="647"/>
      <c r="F88" s="647"/>
      <c r="G88" s="647"/>
      <c r="H88" s="647"/>
      <c r="I88" s="647"/>
      <c r="J88" s="647"/>
      <c r="K88" s="647"/>
      <c r="L88" s="647"/>
      <c r="M88" s="647"/>
    </row>
    <row r="89" spans="1:13" x14ac:dyDescent="0.25">
      <c r="A89" s="644"/>
      <c r="B89" s="644"/>
      <c r="C89" s="644"/>
      <c r="D89" s="644"/>
      <c r="E89" s="644"/>
      <c r="F89" s="644"/>
      <c r="G89" s="644"/>
      <c r="H89" s="644"/>
      <c r="I89" s="644"/>
      <c r="J89" s="644"/>
      <c r="K89" s="644"/>
      <c r="L89" s="644"/>
      <c r="M89" s="644"/>
    </row>
  </sheetData>
  <sheetProtection password="CC7B" sheet="1" objects="1" scenarios="1"/>
  <mergeCells count="86">
    <mergeCell ref="M49:M50"/>
    <mergeCell ref="B49:C49"/>
    <mergeCell ref="D49:E49"/>
    <mergeCell ref="F49:G49"/>
    <mergeCell ref="H49:I49"/>
    <mergeCell ref="J49:J50"/>
    <mergeCell ref="M67:M68"/>
    <mergeCell ref="F58:G58"/>
    <mergeCell ref="H58:I58"/>
    <mergeCell ref="J58:J59"/>
    <mergeCell ref="K58:K59"/>
    <mergeCell ref="L58:L59"/>
    <mergeCell ref="M76:M77"/>
    <mergeCell ref="B40:C40"/>
    <mergeCell ref="D40:E40"/>
    <mergeCell ref="F40:G40"/>
    <mergeCell ref="H40:I40"/>
    <mergeCell ref="J40:J41"/>
    <mergeCell ref="K40:K41"/>
    <mergeCell ref="L40:L41"/>
    <mergeCell ref="M40:M41"/>
    <mergeCell ref="B58:C58"/>
    <mergeCell ref="D58:E58"/>
    <mergeCell ref="M58:M59"/>
    <mergeCell ref="B67:C67"/>
    <mergeCell ref="D67:E67"/>
    <mergeCell ref="F67:G67"/>
    <mergeCell ref="H67:I67"/>
    <mergeCell ref="K4:K5"/>
    <mergeCell ref="L22:L23"/>
    <mergeCell ref="B22:C22"/>
    <mergeCell ref="D22:E22"/>
    <mergeCell ref="L76:L77"/>
    <mergeCell ref="J67:J68"/>
    <mergeCell ref="K67:K68"/>
    <mergeCell ref="L67:L68"/>
    <mergeCell ref="K49:K50"/>
    <mergeCell ref="L49:L50"/>
    <mergeCell ref="J22:J23"/>
    <mergeCell ref="K22:K23"/>
    <mergeCell ref="A88:M88"/>
    <mergeCell ref="A66:M66"/>
    <mergeCell ref="A1:M1"/>
    <mergeCell ref="M22:M23"/>
    <mergeCell ref="B2:I2"/>
    <mergeCell ref="J2:K2"/>
    <mergeCell ref="K13:K14"/>
    <mergeCell ref="B13:C13"/>
    <mergeCell ref="L4:L5"/>
    <mergeCell ref="L13:L14"/>
    <mergeCell ref="F13:G13"/>
    <mergeCell ref="H13:I13"/>
    <mergeCell ref="M4:M5"/>
    <mergeCell ref="M13:M14"/>
    <mergeCell ref="A89:M89"/>
    <mergeCell ref="B31:C31"/>
    <mergeCell ref="D31:E31"/>
    <mergeCell ref="F31:G31"/>
    <mergeCell ref="H31:I31"/>
    <mergeCell ref="J31:J32"/>
    <mergeCell ref="K31:K32"/>
    <mergeCell ref="L31:L32"/>
    <mergeCell ref="M31:M32"/>
    <mergeCell ref="B76:C76"/>
    <mergeCell ref="D76:E76"/>
    <mergeCell ref="F76:G76"/>
    <mergeCell ref="H76:I76"/>
    <mergeCell ref="J76:J77"/>
    <mergeCell ref="K76:K77"/>
    <mergeCell ref="A75:M75"/>
    <mergeCell ref="A12:L12"/>
    <mergeCell ref="A39:M39"/>
    <mergeCell ref="A57:M57"/>
    <mergeCell ref="A3:L3"/>
    <mergeCell ref="A21:M21"/>
    <mergeCell ref="A30:M30"/>
    <mergeCell ref="A48:M48"/>
    <mergeCell ref="B4:C4"/>
    <mergeCell ref="D4:E4"/>
    <mergeCell ref="F4:G4"/>
    <mergeCell ref="H4:I4"/>
    <mergeCell ref="J4:J5"/>
    <mergeCell ref="J13:J14"/>
    <mergeCell ref="D13:E13"/>
    <mergeCell ref="F22:G22"/>
    <mergeCell ref="H22:I22"/>
  </mergeCells>
  <pageMargins left="0.70866141732283472" right="0.70866141732283472" top="0.74803149606299213" bottom="0.74803149606299213" header="0.31496062992125984" footer="0.31496062992125984"/>
  <pageSetup paperSize="9" scale="83" firstPageNumber="128" orientation="landscape" useFirstPageNumber="1" r:id="rId1"/>
  <headerFooter>
    <oddFooter>&amp;C&amp;P</oddFooter>
  </headerFooter>
  <rowBreaks count="1" manualBreakCount="1">
    <brk id="3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workbookViewId="0">
      <selection activeCell="E41" sqref="E41"/>
    </sheetView>
  </sheetViews>
  <sheetFormatPr defaultColWidth="9.140625" defaultRowHeight="15" x14ac:dyDescent="0.25"/>
  <cols>
    <col min="1" max="1" width="35.5703125" style="131" customWidth="1"/>
    <col min="2" max="2" width="7.5703125" style="177" customWidth="1"/>
    <col min="3" max="3" width="10" style="177" customWidth="1"/>
    <col min="4" max="4" width="10.5703125" style="177" customWidth="1"/>
    <col min="5" max="5" width="16.42578125" style="177" customWidth="1"/>
    <col min="6" max="6" width="9.7109375" style="177" customWidth="1"/>
    <col min="7" max="7" width="13.28515625" style="177" customWidth="1"/>
    <col min="8" max="8" width="25.85546875" style="177" customWidth="1"/>
    <col min="9" max="9" width="21.42578125" style="177" customWidth="1"/>
    <col min="10" max="10" width="11.85546875" style="177" customWidth="1"/>
    <col min="11" max="14" width="9.140625" style="22"/>
    <col min="15" max="16384" width="9.140625" style="1"/>
  </cols>
  <sheetData>
    <row r="1" spans="1:14" ht="42.75" customHeight="1" thickBot="1" x14ac:dyDescent="0.3">
      <c r="A1" s="605" t="s">
        <v>163</v>
      </c>
      <c r="B1" s="606"/>
      <c r="C1" s="606"/>
      <c r="D1" s="606"/>
      <c r="E1" s="606"/>
      <c r="F1" s="606"/>
      <c r="G1" s="606"/>
      <c r="H1" s="606"/>
      <c r="I1" s="607"/>
      <c r="J1" s="608"/>
    </row>
    <row r="2" spans="1:14" s="5" customFormat="1" ht="21.75" customHeight="1" x14ac:dyDescent="0.2">
      <c r="A2" s="626" t="s">
        <v>242</v>
      </c>
      <c r="B2" s="652" t="s">
        <v>164</v>
      </c>
      <c r="C2" s="652" t="s">
        <v>165</v>
      </c>
      <c r="D2" s="654" t="s">
        <v>166</v>
      </c>
      <c r="E2" s="654" t="s">
        <v>167</v>
      </c>
      <c r="F2" s="654" t="s">
        <v>324</v>
      </c>
      <c r="G2" s="654" t="s">
        <v>168</v>
      </c>
      <c r="H2" s="654" t="s">
        <v>303</v>
      </c>
      <c r="I2" s="654" t="s">
        <v>325</v>
      </c>
      <c r="J2" s="649" t="s">
        <v>326</v>
      </c>
    </row>
    <row r="3" spans="1:14" s="5" customFormat="1" ht="26.25" customHeight="1" thickBot="1" x14ac:dyDescent="0.25">
      <c r="A3" s="628"/>
      <c r="B3" s="653"/>
      <c r="C3" s="653"/>
      <c r="D3" s="655"/>
      <c r="E3" s="655"/>
      <c r="F3" s="655"/>
      <c r="G3" s="655"/>
      <c r="H3" s="655"/>
      <c r="I3" s="655"/>
      <c r="J3" s="650"/>
    </row>
    <row r="4" spans="1:14" ht="26.25" customHeight="1" x14ac:dyDescent="0.2">
      <c r="A4" s="148" t="s">
        <v>306</v>
      </c>
      <c r="B4" s="325">
        <v>1</v>
      </c>
      <c r="C4" s="325">
        <v>4</v>
      </c>
      <c r="D4" s="325">
        <v>23</v>
      </c>
      <c r="E4" s="325">
        <v>23</v>
      </c>
      <c r="F4" s="325">
        <v>1</v>
      </c>
      <c r="G4" s="325">
        <v>11</v>
      </c>
      <c r="H4" s="326"/>
      <c r="I4" s="327"/>
      <c r="J4" s="328">
        <f t="shared" ref="J4:J13" si="0">SUM(B4:I4)</f>
        <v>63</v>
      </c>
      <c r="K4" s="1"/>
      <c r="L4" s="1"/>
      <c r="M4" s="1"/>
      <c r="N4" s="1"/>
    </row>
    <row r="5" spans="1:14" ht="15" customHeight="1" thickBot="1" x14ac:dyDescent="0.25">
      <c r="A5" s="309" t="s">
        <v>88</v>
      </c>
      <c r="B5" s="329"/>
      <c r="C5" s="329">
        <v>1</v>
      </c>
      <c r="D5" s="329">
        <v>3</v>
      </c>
      <c r="E5" s="329">
        <v>5</v>
      </c>
      <c r="F5" s="329"/>
      <c r="G5" s="329">
        <v>1</v>
      </c>
      <c r="H5" s="330"/>
      <c r="I5" s="331"/>
      <c r="J5" s="332">
        <f t="shared" si="0"/>
        <v>10</v>
      </c>
      <c r="K5" s="1"/>
      <c r="L5" s="1"/>
      <c r="M5" s="1"/>
      <c r="N5" s="1"/>
    </row>
    <row r="6" spans="1:14" ht="15" customHeight="1" x14ac:dyDescent="0.25">
      <c r="A6" s="128" t="s">
        <v>302</v>
      </c>
      <c r="B6" s="325">
        <v>1</v>
      </c>
      <c r="C6" s="325">
        <v>4</v>
      </c>
      <c r="D6" s="325">
        <v>13</v>
      </c>
      <c r="E6" s="325">
        <v>26</v>
      </c>
      <c r="F6" s="325">
        <v>1</v>
      </c>
      <c r="G6" s="326"/>
      <c r="H6" s="327"/>
      <c r="I6" s="325">
        <v>8</v>
      </c>
      <c r="J6" s="328">
        <f t="shared" si="0"/>
        <v>53</v>
      </c>
    </row>
    <row r="7" spans="1:14" ht="15" customHeight="1" thickBot="1" x14ac:dyDescent="0.3">
      <c r="A7" s="339" t="s">
        <v>88</v>
      </c>
      <c r="B7" s="329"/>
      <c r="C7" s="329">
        <v>1</v>
      </c>
      <c r="D7" s="329">
        <v>7</v>
      </c>
      <c r="E7" s="329">
        <v>5</v>
      </c>
      <c r="F7" s="329">
        <v>1</v>
      </c>
      <c r="G7" s="330"/>
      <c r="H7" s="331"/>
      <c r="I7" s="329">
        <v>3</v>
      </c>
      <c r="J7" s="332">
        <f t="shared" si="0"/>
        <v>17</v>
      </c>
    </row>
    <row r="8" spans="1:14" ht="15" customHeight="1" x14ac:dyDescent="0.25">
      <c r="A8" s="148" t="s">
        <v>245</v>
      </c>
      <c r="B8" s="325">
        <v>1</v>
      </c>
      <c r="C8" s="325">
        <v>4</v>
      </c>
      <c r="D8" s="325">
        <v>9</v>
      </c>
      <c r="E8" s="325">
        <v>26</v>
      </c>
      <c r="F8" s="325">
        <v>1</v>
      </c>
      <c r="G8" s="326"/>
      <c r="H8" s="327"/>
      <c r="I8" s="325">
        <v>3</v>
      </c>
      <c r="J8" s="328">
        <f t="shared" si="0"/>
        <v>44</v>
      </c>
    </row>
    <row r="9" spans="1:14" ht="15" customHeight="1" thickBot="1" x14ac:dyDescent="0.3">
      <c r="A9" s="309" t="s">
        <v>88</v>
      </c>
      <c r="B9" s="329"/>
      <c r="C9" s="329">
        <v>1</v>
      </c>
      <c r="D9" s="329">
        <v>2</v>
      </c>
      <c r="E9" s="329">
        <v>9</v>
      </c>
      <c r="F9" s="329"/>
      <c r="G9" s="330"/>
      <c r="H9" s="331"/>
      <c r="I9" s="329">
        <v>1</v>
      </c>
      <c r="J9" s="332">
        <f t="shared" si="0"/>
        <v>13</v>
      </c>
    </row>
    <row r="10" spans="1:14" ht="15" customHeight="1" x14ac:dyDescent="0.25">
      <c r="A10" s="128" t="s">
        <v>246</v>
      </c>
      <c r="B10" s="325">
        <v>1</v>
      </c>
      <c r="C10" s="325">
        <v>4</v>
      </c>
      <c r="D10" s="325">
        <v>11</v>
      </c>
      <c r="E10" s="325">
        <v>50</v>
      </c>
      <c r="F10" s="325">
        <v>1</v>
      </c>
      <c r="G10" s="326"/>
      <c r="H10" s="327"/>
      <c r="I10" s="325">
        <v>23</v>
      </c>
      <c r="J10" s="328">
        <f t="shared" si="0"/>
        <v>90</v>
      </c>
    </row>
    <row r="11" spans="1:14" ht="15" customHeight="1" thickBot="1" x14ac:dyDescent="0.3">
      <c r="A11" s="339" t="s">
        <v>88</v>
      </c>
      <c r="B11" s="329"/>
      <c r="C11" s="329">
        <v>2</v>
      </c>
      <c r="D11" s="329">
        <v>1</v>
      </c>
      <c r="E11" s="329">
        <v>8</v>
      </c>
      <c r="F11" s="329"/>
      <c r="G11" s="330"/>
      <c r="H11" s="331"/>
      <c r="I11" s="329">
        <v>5</v>
      </c>
      <c r="J11" s="332">
        <f t="shared" si="0"/>
        <v>16</v>
      </c>
    </row>
    <row r="12" spans="1:14" ht="16.5" customHeight="1" x14ac:dyDescent="0.25">
      <c r="A12" s="148" t="s">
        <v>247</v>
      </c>
      <c r="B12" s="325">
        <v>1</v>
      </c>
      <c r="C12" s="325">
        <v>4</v>
      </c>
      <c r="D12" s="325">
        <v>4</v>
      </c>
      <c r="E12" s="325">
        <v>30</v>
      </c>
      <c r="F12" s="325">
        <v>1</v>
      </c>
      <c r="G12" s="326"/>
      <c r="H12" s="327"/>
      <c r="I12" s="325">
        <v>20</v>
      </c>
      <c r="J12" s="328">
        <f t="shared" si="0"/>
        <v>60</v>
      </c>
    </row>
    <row r="13" spans="1:14" ht="15" customHeight="1" thickBot="1" x14ac:dyDescent="0.3">
      <c r="A13" s="309" t="s">
        <v>88</v>
      </c>
      <c r="B13" s="329"/>
      <c r="C13" s="329">
        <v>1</v>
      </c>
      <c r="D13" s="329">
        <v>2</v>
      </c>
      <c r="E13" s="329">
        <v>8</v>
      </c>
      <c r="F13" s="329">
        <v>1</v>
      </c>
      <c r="G13" s="330"/>
      <c r="H13" s="331"/>
      <c r="I13" s="329">
        <v>2</v>
      </c>
      <c r="J13" s="332">
        <f t="shared" si="0"/>
        <v>14</v>
      </c>
    </row>
    <row r="14" spans="1:14" ht="15" customHeight="1" x14ac:dyDescent="0.25">
      <c r="A14" s="128" t="s">
        <v>248</v>
      </c>
      <c r="B14" s="325">
        <v>1</v>
      </c>
      <c r="C14" s="325">
        <v>4</v>
      </c>
      <c r="D14" s="325">
        <v>11</v>
      </c>
      <c r="E14" s="325">
        <v>16</v>
      </c>
      <c r="F14" s="325">
        <v>1</v>
      </c>
      <c r="G14" s="326"/>
      <c r="H14" s="327"/>
      <c r="I14" s="325">
        <v>3</v>
      </c>
      <c r="J14" s="328">
        <f t="shared" ref="J14:J15" si="1">SUM(B14:I14)</f>
        <v>36</v>
      </c>
    </row>
    <row r="15" spans="1:14" ht="15" customHeight="1" thickBot="1" x14ac:dyDescent="0.3">
      <c r="A15" s="339" t="s">
        <v>88</v>
      </c>
      <c r="B15" s="329"/>
      <c r="C15" s="329">
        <v>1</v>
      </c>
      <c r="D15" s="329">
        <v>6</v>
      </c>
      <c r="E15" s="329">
        <v>2</v>
      </c>
      <c r="F15" s="329"/>
      <c r="G15" s="330"/>
      <c r="H15" s="331"/>
      <c r="I15" s="329"/>
      <c r="J15" s="332">
        <f t="shared" si="1"/>
        <v>9</v>
      </c>
    </row>
    <row r="16" spans="1:14" ht="15.75" customHeight="1" x14ac:dyDescent="0.25">
      <c r="A16" s="148" t="s">
        <v>251</v>
      </c>
      <c r="B16" s="325">
        <v>1</v>
      </c>
      <c r="C16" s="325">
        <v>3</v>
      </c>
      <c r="D16" s="325">
        <v>9</v>
      </c>
      <c r="E16" s="325">
        <v>22</v>
      </c>
      <c r="F16" s="325">
        <v>1</v>
      </c>
      <c r="G16" s="326"/>
      <c r="H16" s="327"/>
      <c r="I16" s="325">
        <v>7</v>
      </c>
      <c r="J16" s="328">
        <f t="shared" ref="J16:J21" si="2">SUM(B16:I16)</f>
        <v>43</v>
      </c>
      <c r="K16" s="72"/>
    </row>
    <row r="17" spans="1:15" ht="15" customHeight="1" thickBot="1" x14ac:dyDescent="0.3">
      <c r="A17" s="309" t="s">
        <v>88</v>
      </c>
      <c r="B17" s="329">
        <v>1</v>
      </c>
      <c r="C17" s="329">
        <v>1</v>
      </c>
      <c r="D17" s="329">
        <v>2</v>
      </c>
      <c r="E17" s="329">
        <v>8</v>
      </c>
      <c r="F17" s="329">
        <v>1</v>
      </c>
      <c r="G17" s="330"/>
      <c r="H17" s="331"/>
      <c r="I17" s="329">
        <v>4</v>
      </c>
      <c r="J17" s="332">
        <f t="shared" si="2"/>
        <v>17</v>
      </c>
      <c r="O17" s="16"/>
    </row>
    <row r="18" spans="1:15" ht="15" customHeight="1" x14ac:dyDescent="0.25">
      <c r="A18" s="128" t="s">
        <v>249</v>
      </c>
      <c r="B18" s="325">
        <v>1</v>
      </c>
      <c r="C18" s="325">
        <v>3</v>
      </c>
      <c r="D18" s="325">
        <v>13</v>
      </c>
      <c r="E18" s="325">
        <v>15</v>
      </c>
      <c r="F18" s="325">
        <v>1</v>
      </c>
      <c r="G18" s="326"/>
      <c r="H18" s="327"/>
      <c r="I18" s="325">
        <v>14</v>
      </c>
      <c r="J18" s="328">
        <f t="shared" si="2"/>
        <v>47</v>
      </c>
      <c r="O18" s="16"/>
    </row>
    <row r="19" spans="1:15" ht="15" customHeight="1" thickBot="1" x14ac:dyDescent="0.3">
      <c r="A19" s="339" t="s">
        <v>88</v>
      </c>
      <c r="B19" s="329"/>
      <c r="C19" s="329"/>
      <c r="D19" s="329">
        <v>3</v>
      </c>
      <c r="E19" s="329">
        <v>12</v>
      </c>
      <c r="F19" s="329">
        <v>1</v>
      </c>
      <c r="G19" s="330"/>
      <c r="H19" s="331"/>
      <c r="I19" s="329">
        <v>5</v>
      </c>
      <c r="J19" s="332">
        <f t="shared" si="2"/>
        <v>21</v>
      </c>
      <c r="M19" s="22" t="s">
        <v>301</v>
      </c>
      <c r="O19" s="16"/>
    </row>
    <row r="20" spans="1:15" ht="15" customHeight="1" x14ac:dyDescent="0.2">
      <c r="A20" s="148" t="s">
        <v>250</v>
      </c>
      <c r="B20" s="325">
        <v>1</v>
      </c>
      <c r="C20" s="325">
        <v>4</v>
      </c>
      <c r="D20" s="325">
        <v>16</v>
      </c>
      <c r="E20" s="325">
        <v>21</v>
      </c>
      <c r="F20" s="325">
        <v>1</v>
      </c>
      <c r="G20" s="326"/>
      <c r="H20" s="327"/>
      <c r="I20" s="325">
        <v>8</v>
      </c>
      <c r="J20" s="328">
        <f t="shared" si="2"/>
        <v>51</v>
      </c>
      <c r="K20" s="23"/>
      <c r="L20" s="23"/>
      <c r="M20" s="23"/>
      <c r="N20" s="23"/>
      <c r="O20" s="16"/>
    </row>
    <row r="21" spans="1:15" ht="15" customHeight="1" thickBot="1" x14ac:dyDescent="0.25">
      <c r="A21" s="309" t="s">
        <v>88</v>
      </c>
      <c r="B21" s="248"/>
      <c r="C21" s="248">
        <v>1</v>
      </c>
      <c r="D21" s="248">
        <v>5</v>
      </c>
      <c r="E21" s="248">
        <v>2</v>
      </c>
      <c r="F21" s="248"/>
      <c r="G21" s="330"/>
      <c r="H21" s="331"/>
      <c r="I21" s="248">
        <v>3</v>
      </c>
      <c r="J21" s="333">
        <f t="shared" si="2"/>
        <v>11</v>
      </c>
      <c r="K21" s="23"/>
      <c r="L21" s="23"/>
      <c r="M21" s="23"/>
      <c r="N21" s="23"/>
      <c r="O21" s="16"/>
    </row>
    <row r="22" spans="1:15" ht="28.5" customHeight="1" x14ac:dyDescent="0.2">
      <c r="A22" s="340" t="s">
        <v>228</v>
      </c>
      <c r="B22" s="327"/>
      <c r="C22" s="327"/>
      <c r="D22" s="327"/>
      <c r="E22" s="325"/>
      <c r="F22" s="325"/>
      <c r="G22" s="326"/>
      <c r="H22" s="325"/>
      <c r="I22" s="325"/>
      <c r="J22" s="328">
        <f t="shared" ref="J22:J25" si="3">SUM(B22:I22)</f>
        <v>0</v>
      </c>
      <c r="K22" s="23"/>
      <c r="L22" s="23"/>
      <c r="M22" s="23"/>
      <c r="N22" s="23"/>
      <c r="O22" s="16"/>
    </row>
    <row r="23" spans="1:15" ht="15" customHeight="1" thickBot="1" x14ac:dyDescent="0.25">
      <c r="A23" s="309" t="s">
        <v>88</v>
      </c>
      <c r="B23" s="331"/>
      <c r="C23" s="331"/>
      <c r="D23" s="331"/>
      <c r="E23" s="248"/>
      <c r="F23" s="248"/>
      <c r="G23" s="334"/>
      <c r="H23" s="248"/>
      <c r="I23" s="248"/>
      <c r="J23" s="333">
        <f t="shared" si="3"/>
        <v>0</v>
      </c>
      <c r="K23" s="23"/>
      <c r="L23" s="23"/>
      <c r="M23" s="23"/>
      <c r="N23" s="23"/>
      <c r="O23" s="16"/>
    </row>
    <row r="24" spans="1:15" s="41" customFormat="1" ht="15.75" customHeight="1" x14ac:dyDescent="0.2">
      <c r="A24" s="148" t="s">
        <v>78</v>
      </c>
      <c r="B24" s="327"/>
      <c r="C24" s="327"/>
      <c r="D24" s="327"/>
      <c r="E24" s="325"/>
      <c r="F24" s="325"/>
      <c r="G24" s="326"/>
      <c r="H24" s="325"/>
      <c r="I24" s="325"/>
      <c r="J24" s="328">
        <f t="shared" si="3"/>
        <v>0</v>
      </c>
      <c r="K24" s="83"/>
      <c r="L24" s="83"/>
      <c r="M24" s="83"/>
      <c r="N24" s="83"/>
      <c r="O24" s="42"/>
    </row>
    <row r="25" spans="1:15" s="41" customFormat="1" ht="15" customHeight="1" thickBot="1" x14ac:dyDescent="0.25">
      <c r="A25" s="341" t="s">
        <v>88</v>
      </c>
      <c r="B25" s="331"/>
      <c r="C25" s="331"/>
      <c r="D25" s="331"/>
      <c r="E25" s="248"/>
      <c r="F25" s="248"/>
      <c r="G25" s="330"/>
      <c r="H25" s="248"/>
      <c r="I25" s="248"/>
      <c r="J25" s="333">
        <f t="shared" si="3"/>
        <v>0</v>
      </c>
      <c r="K25" s="83"/>
      <c r="L25" s="83"/>
      <c r="M25" s="83"/>
      <c r="N25" s="83"/>
      <c r="O25" s="42"/>
    </row>
    <row r="26" spans="1:15" ht="26.25" customHeight="1" x14ac:dyDescent="0.2">
      <c r="A26" s="342" t="s">
        <v>323</v>
      </c>
      <c r="B26" s="335">
        <v>8</v>
      </c>
      <c r="C26" s="335">
        <v>30</v>
      </c>
      <c r="D26" s="335">
        <v>86</v>
      </c>
      <c r="E26" s="335">
        <v>206</v>
      </c>
      <c r="F26" s="335">
        <v>8</v>
      </c>
      <c r="G26" s="336"/>
      <c r="H26" s="335">
        <f>SUM(H22,H24)</f>
        <v>0</v>
      </c>
      <c r="I26" s="335">
        <v>86</v>
      </c>
      <c r="J26" s="176">
        <v>424</v>
      </c>
      <c r="K26" s="1"/>
      <c r="L26" s="1"/>
      <c r="M26" s="1"/>
      <c r="N26" s="1"/>
    </row>
    <row r="27" spans="1:15" ht="15" customHeight="1" thickBot="1" x14ac:dyDescent="0.25">
      <c r="A27" s="309" t="s">
        <v>88</v>
      </c>
      <c r="B27" s="337">
        <v>1</v>
      </c>
      <c r="C27" s="337">
        <v>8</v>
      </c>
      <c r="D27" s="337">
        <v>28</v>
      </c>
      <c r="E27" s="337">
        <v>54</v>
      </c>
      <c r="F27" s="337">
        <v>4</v>
      </c>
      <c r="G27" s="331"/>
      <c r="H27" s="337">
        <f>SUM(H23,H25)</f>
        <v>0</v>
      </c>
      <c r="I27" s="337">
        <v>23</v>
      </c>
      <c r="J27" s="333">
        <v>118</v>
      </c>
      <c r="K27" s="1"/>
      <c r="L27" s="1"/>
      <c r="M27" s="1"/>
      <c r="N27" s="1"/>
    </row>
    <row r="28" spans="1:15" ht="12.75" x14ac:dyDescent="0.2">
      <c r="A28" s="345" t="s">
        <v>309</v>
      </c>
      <c r="B28" s="346">
        <f t="shared" ref="B28:J28" si="4">B26+B4</f>
        <v>9</v>
      </c>
      <c r="C28" s="346">
        <f t="shared" si="4"/>
        <v>34</v>
      </c>
      <c r="D28" s="346">
        <f t="shared" si="4"/>
        <v>109</v>
      </c>
      <c r="E28" s="346">
        <f t="shared" si="4"/>
        <v>229</v>
      </c>
      <c r="F28" s="346">
        <f t="shared" si="4"/>
        <v>9</v>
      </c>
      <c r="G28" s="346">
        <f t="shared" si="4"/>
        <v>11</v>
      </c>
      <c r="H28" s="346">
        <f t="shared" si="4"/>
        <v>0</v>
      </c>
      <c r="I28" s="346">
        <f t="shared" si="4"/>
        <v>86</v>
      </c>
      <c r="J28" s="347">
        <f t="shared" si="4"/>
        <v>487</v>
      </c>
      <c r="K28" s="1"/>
      <c r="L28" s="1"/>
      <c r="M28" s="1"/>
      <c r="N28" s="1"/>
    </row>
    <row r="29" spans="1:15" ht="13.5" thickBot="1" x14ac:dyDescent="0.25">
      <c r="A29" s="309" t="s">
        <v>88</v>
      </c>
      <c r="B29" s="337">
        <f t="shared" ref="B29:J29" si="5">B27+B5</f>
        <v>1</v>
      </c>
      <c r="C29" s="337">
        <f t="shared" si="5"/>
        <v>9</v>
      </c>
      <c r="D29" s="337">
        <f t="shared" si="5"/>
        <v>31</v>
      </c>
      <c r="E29" s="337">
        <f t="shared" si="5"/>
        <v>59</v>
      </c>
      <c r="F29" s="337">
        <f t="shared" si="5"/>
        <v>4</v>
      </c>
      <c r="G29" s="337">
        <f t="shared" si="5"/>
        <v>1</v>
      </c>
      <c r="H29" s="337">
        <f t="shared" si="5"/>
        <v>0</v>
      </c>
      <c r="I29" s="337">
        <f t="shared" si="5"/>
        <v>23</v>
      </c>
      <c r="J29" s="333">
        <f t="shared" si="5"/>
        <v>128</v>
      </c>
      <c r="K29" s="1"/>
      <c r="L29" s="1"/>
      <c r="M29" s="1"/>
      <c r="N29" s="1"/>
    </row>
    <row r="30" spans="1:15" ht="12.75" x14ac:dyDescent="0.2">
      <c r="A30" s="343"/>
      <c r="B30" s="189"/>
      <c r="C30" s="189"/>
      <c r="D30" s="189"/>
      <c r="E30" s="189"/>
      <c r="F30" s="189"/>
      <c r="G30" s="189"/>
      <c r="H30" s="189"/>
      <c r="I30" s="189"/>
      <c r="J30" s="189"/>
      <c r="K30" s="1"/>
      <c r="L30" s="1"/>
      <c r="M30" s="1"/>
      <c r="N30" s="1"/>
    </row>
    <row r="31" spans="1:15" ht="12.75" customHeight="1" x14ac:dyDescent="0.2">
      <c r="A31" s="648"/>
      <c r="B31" s="648"/>
      <c r="C31" s="648"/>
      <c r="D31" s="648"/>
      <c r="E31" s="648"/>
      <c r="F31" s="648"/>
      <c r="G31" s="648"/>
      <c r="H31" s="648"/>
      <c r="I31" s="648"/>
      <c r="J31" s="648"/>
      <c r="K31" s="1"/>
      <c r="L31" s="1"/>
      <c r="M31" s="1"/>
      <c r="N31" s="1"/>
    </row>
    <row r="32" spans="1:15" ht="12.75" x14ac:dyDescent="0.2">
      <c r="A32" s="577"/>
      <c r="B32" s="577"/>
      <c r="C32" s="577"/>
      <c r="D32" s="577"/>
      <c r="E32" s="577"/>
      <c r="F32" s="577"/>
      <c r="G32" s="577"/>
      <c r="H32" s="577"/>
      <c r="I32" s="577"/>
      <c r="J32" s="577"/>
      <c r="K32" s="1"/>
      <c r="L32" s="1"/>
      <c r="M32" s="1"/>
      <c r="N32" s="1"/>
    </row>
    <row r="33" spans="1:14" ht="12.75" x14ac:dyDescent="0.2">
      <c r="A33" s="651"/>
      <c r="B33" s="651"/>
      <c r="C33" s="651"/>
      <c r="D33" s="651"/>
      <c r="E33" s="651"/>
      <c r="F33" s="651"/>
      <c r="G33" s="651"/>
      <c r="H33" s="651"/>
      <c r="I33" s="651"/>
      <c r="J33" s="651"/>
      <c r="K33" s="1"/>
      <c r="L33" s="1"/>
      <c r="M33" s="1"/>
      <c r="N33" s="1"/>
    </row>
    <row r="34" spans="1:14" ht="12.75" x14ac:dyDescent="0.2">
      <c r="A34" s="651"/>
      <c r="B34" s="651"/>
      <c r="C34" s="651"/>
      <c r="D34" s="651"/>
      <c r="E34" s="651"/>
      <c r="F34" s="651"/>
      <c r="G34" s="651"/>
      <c r="H34" s="651"/>
      <c r="I34" s="651"/>
      <c r="J34" s="651"/>
      <c r="K34" s="1"/>
      <c r="L34" s="1"/>
      <c r="M34" s="1"/>
      <c r="N34" s="1"/>
    </row>
    <row r="35" spans="1:14" ht="12.75" x14ac:dyDescent="0.2">
      <c r="A35" s="557"/>
      <c r="B35" s="557"/>
      <c r="C35" s="557"/>
      <c r="D35" s="557"/>
      <c r="E35" s="557"/>
      <c r="F35" s="557"/>
      <c r="G35" s="557"/>
      <c r="H35" s="557"/>
      <c r="I35" s="557"/>
      <c r="J35" s="557"/>
      <c r="K35" s="1"/>
      <c r="L35" s="1"/>
      <c r="M35" s="1"/>
      <c r="N35" s="1"/>
    </row>
    <row r="36" spans="1:14" x14ac:dyDescent="0.25">
      <c r="A36" s="577"/>
      <c r="B36" s="577"/>
      <c r="C36" s="577"/>
      <c r="D36" s="577"/>
      <c r="E36" s="577"/>
      <c r="F36" s="577"/>
      <c r="G36" s="577"/>
      <c r="H36" s="577"/>
      <c r="I36" s="577"/>
      <c r="J36" s="577"/>
    </row>
    <row r="37" spans="1:14" x14ac:dyDescent="0.25">
      <c r="A37" s="132"/>
    </row>
    <row r="38" spans="1:14" x14ac:dyDescent="0.25">
      <c r="A38" s="344"/>
      <c r="B38" s="338"/>
      <c r="C38" s="338"/>
      <c r="D38" s="338"/>
      <c r="E38" s="338"/>
      <c r="F38" s="338"/>
      <c r="G38" s="338"/>
      <c r="H38" s="338"/>
      <c r="I38" s="338"/>
      <c r="J38" s="338"/>
    </row>
    <row r="39" spans="1:14" x14ac:dyDescent="0.25">
      <c r="A39" s="132"/>
    </row>
    <row r="40" spans="1:14" x14ac:dyDescent="0.25">
      <c r="A40" s="132"/>
    </row>
    <row r="41" spans="1:14" x14ac:dyDescent="0.25">
      <c r="A41" s="132"/>
    </row>
    <row r="42" spans="1:14" x14ac:dyDescent="0.25">
      <c r="A42" s="132"/>
    </row>
    <row r="43" spans="1:14" x14ac:dyDescent="0.25">
      <c r="A43" s="132"/>
    </row>
    <row r="44" spans="1:14" x14ac:dyDescent="0.25">
      <c r="A44" s="132"/>
    </row>
    <row r="45" spans="1:14" x14ac:dyDescent="0.25">
      <c r="A45" s="132"/>
    </row>
  </sheetData>
  <sheetProtection password="CC7B" sheet="1" objects="1" scenarios="1"/>
  <mergeCells count="17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31:J31"/>
    <mergeCell ref="A36:J36"/>
    <mergeCell ref="J2:J3"/>
    <mergeCell ref="A33:J33"/>
    <mergeCell ref="A32:J32"/>
    <mergeCell ref="A34:J34"/>
    <mergeCell ref="A35:J35"/>
  </mergeCells>
  <pageMargins left="0.70866141732283472" right="0.70866141732283472" top="0.74803149606299213" bottom="0.74803149606299213" header="0.31496062992125984" footer="0.31496062992125984"/>
  <pageSetup paperSize="9" scale="69" firstPageNumber="130" fitToHeight="0" orientation="landscape" useFirstPageNumber="1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topLeftCell="A56" zoomScaleNormal="100" workbookViewId="0">
      <selection activeCell="A88" sqref="A88:K88"/>
    </sheetView>
  </sheetViews>
  <sheetFormatPr defaultColWidth="9.140625" defaultRowHeight="12.75" x14ac:dyDescent="0.2"/>
  <cols>
    <col min="1" max="1" width="44.140625" style="2" customWidth="1"/>
    <col min="2" max="6" width="10.140625" style="132" customWidth="1"/>
    <col min="7" max="7" width="18" style="132" customWidth="1"/>
    <col min="8" max="8" width="14.28515625" style="132" customWidth="1"/>
    <col min="9" max="9" width="15.28515625" style="132" customWidth="1"/>
    <col min="10" max="10" width="14.28515625" style="132" customWidth="1"/>
    <col min="11" max="11" width="15.140625" style="132" customWidth="1"/>
    <col min="12" max="16384" width="9.140625" style="1"/>
  </cols>
  <sheetData>
    <row r="1" spans="1:11" ht="42.75" customHeight="1" x14ac:dyDescent="0.2">
      <c r="A1" s="562" t="s">
        <v>194</v>
      </c>
      <c r="B1" s="658"/>
      <c r="C1" s="658"/>
      <c r="D1" s="658"/>
      <c r="E1" s="658"/>
      <c r="F1" s="658"/>
      <c r="G1" s="658"/>
      <c r="H1" s="658"/>
      <c r="I1" s="658"/>
      <c r="J1" s="658"/>
      <c r="K1" s="659"/>
    </row>
    <row r="2" spans="1:11" s="5" customFormat="1" ht="18.75" customHeight="1" x14ac:dyDescent="0.2">
      <c r="A2" s="657" t="s">
        <v>242</v>
      </c>
      <c r="B2" s="522" t="s">
        <v>19</v>
      </c>
      <c r="C2" s="522"/>
      <c r="D2" s="522"/>
      <c r="E2" s="522"/>
      <c r="F2" s="522"/>
      <c r="G2" s="522"/>
      <c r="H2" s="508" t="s">
        <v>319</v>
      </c>
      <c r="I2" s="661"/>
      <c r="J2" s="661"/>
      <c r="K2" s="660" t="s">
        <v>318</v>
      </c>
    </row>
    <row r="3" spans="1:11" s="5" customFormat="1" ht="52.5" customHeight="1" thickBot="1" x14ac:dyDescent="0.25">
      <c r="A3" s="628"/>
      <c r="B3" s="153" t="s">
        <v>20</v>
      </c>
      <c r="C3" s="153" t="s">
        <v>21</v>
      </c>
      <c r="D3" s="153" t="s">
        <v>22</v>
      </c>
      <c r="E3" s="154" t="s">
        <v>23</v>
      </c>
      <c r="F3" s="153" t="s">
        <v>24</v>
      </c>
      <c r="G3" s="153" t="s">
        <v>52</v>
      </c>
      <c r="H3" s="153" t="s">
        <v>316</v>
      </c>
      <c r="I3" s="154" t="s">
        <v>240</v>
      </c>
      <c r="J3" s="153" t="s">
        <v>317</v>
      </c>
      <c r="K3" s="660"/>
    </row>
    <row r="4" spans="1:11" s="6" customFormat="1" x14ac:dyDescent="0.2">
      <c r="A4" s="128" t="s">
        <v>302</v>
      </c>
      <c r="B4" s="348">
        <f>SUM(B5:B10)</f>
        <v>0</v>
      </c>
      <c r="C4" s="348">
        <f>SUM(C5:C10)</f>
        <v>1.6</v>
      </c>
      <c r="D4" s="348">
        <f t="shared" ref="D4:K4" si="0">SUM(D5:D10)</f>
        <v>1.84</v>
      </c>
      <c r="E4" s="348">
        <f t="shared" si="0"/>
        <v>0</v>
      </c>
      <c r="F4" s="348">
        <f t="shared" si="0"/>
        <v>0</v>
      </c>
      <c r="G4" s="348">
        <f t="shared" si="0"/>
        <v>0</v>
      </c>
      <c r="H4" s="348">
        <f t="shared" si="0"/>
        <v>0</v>
      </c>
      <c r="I4" s="348">
        <f t="shared" si="0"/>
        <v>0.05</v>
      </c>
      <c r="J4" s="348">
        <f t="shared" si="0"/>
        <v>0</v>
      </c>
      <c r="K4" s="349">
        <f t="shared" si="0"/>
        <v>0</v>
      </c>
    </row>
    <row r="5" spans="1:11" s="6" customFormat="1" x14ac:dyDescent="0.2">
      <c r="A5" s="56" t="s">
        <v>182</v>
      </c>
      <c r="B5" s="350" t="s">
        <v>297</v>
      </c>
      <c r="C5" s="351" t="s">
        <v>297</v>
      </c>
      <c r="D5" s="351" t="s">
        <v>297</v>
      </c>
      <c r="E5" s="351" t="s">
        <v>297</v>
      </c>
      <c r="F5" s="351" t="s">
        <v>297</v>
      </c>
      <c r="G5" s="351" t="s">
        <v>297</v>
      </c>
      <c r="H5" s="351"/>
      <c r="I5" s="352">
        <v>0.05</v>
      </c>
      <c r="J5" s="351"/>
      <c r="K5" s="353"/>
    </row>
    <row r="6" spans="1:11" s="6" customFormat="1" x14ac:dyDescent="0.2">
      <c r="A6" s="56" t="s">
        <v>183</v>
      </c>
      <c r="B6" s="350" t="s">
        <v>297</v>
      </c>
      <c r="C6" s="351" t="s">
        <v>297</v>
      </c>
      <c r="D6" s="351" t="s">
        <v>297</v>
      </c>
      <c r="E6" s="351" t="s">
        <v>297</v>
      </c>
      <c r="F6" s="351" t="s">
        <v>297</v>
      </c>
      <c r="G6" s="351" t="s">
        <v>297</v>
      </c>
      <c r="H6" s="351"/>
      <c r="I6" s="351"/>
      <c r="J6" s="351" t="s">
        <v>297</v>
      </c>
      <c r="K6" s="354" t="s">
        <v>297</v>
      </c>
    </row>
    <row r="7" spans="1:11" s="6" customFormat="1" x14ac:dyDescent="0.2">
      <c r="A7" s="56" t="s">
        <v>179</v>
      </c>
      <c r="B7" s="350" t="s">
        <v>297</v>
      </c>
      <c r="C7" s="351" t="s">
        <v>297</v>
      </c>
      <c r="D7" s="351" t="s">
        <v>297</v>
      </c>
      <c r="E7" s="351" t="s">
        <v>297</v>
      </c>
      <c r="F7" s="351" t="s">
        <v>297</v>
      </c>
      <c r="G7" s="351" t="s">
        <v>297</v>
      </c>
      <c r="H7" s="351"/>
      <c r="I7" s="351"/>
      <c r="J7" s="351" t="s">
        <v>297</v>
      </c>
      <c r="K7" s="354" t="s">
        <v>297</v>
      </c>
    </row>
    <row r="8" spans="1:11" s="6" customFormat="1" x14ac:dyDescent="0.2">
      <c r="A8" s="56" t="s">
        <v>180</v>
      </c>
      <c r="B8" s="350" t="s">
        <v>297</v>
      </c>
      <c r="C8" s="351">
        <v>1.6</v>
      </c>
      <c r="D8" s="351">
        <v>1.84</v>
      </c>
      <c r="E8" s="351" t="s">
        <v>297</v>
      </c>
      <c r="F8" s="351" t="s">
        <v>297</v>
      </c>
      <c r="G8" s="351" t="s">
        <v>297</v>
      </c>
      <c r="H8" s="351"/>
      <c r="I8" s="351"/>
      <c r="J8" s="351" t="s">
        <v>297</v>
      </c>
      <c r="K8" s="354" t="s">
        <v>297</v>
      </c>
    </row>
    <row r="9" spans="1:11" s="6" customFormat="1" x14ac:dyDescent="0.2">
      <c r="A9" s="56" t="s">
        <v>181</v>
      </c>
      <c r="B9" s="350" t="s">
        <v>297</v>
      </c>
      <c r="C9" s="351" t="s">
        <v>297</v>
      </c>
      <c r="D9" s="351" t="s">
        <v>297</v>
      </c>
      <c r="E9" s="351" t="s">
        <v>297</v>
      </c>
      <c r="F9" s="351" t="s">
        <v>297</v>
      </c>
      <c r="G9" s="351" t="s">
        <v>297</v>
      </c>
      <c r="H9" s="351"/>
      <c r="I9" s="351"/>
      <c r="J9" s="351" t="s">
        <v>297</v>
      </c>
      <c r="K9" s="354" t="s">
        <v>297</v>
      </c>
    </row>
    <row r="10" spans="1:11" s="6" customFormat="1" x14ac:dyDescent="0.2">
      <c r="A10" s="56" t="s">
        <v>184</v>
      </c>
      <c r="B10" s="355" t="s">
        <v>297</v>
      </c>
      <c r="C10" s="351" t="s">
        <v>297</v>
      </c>
      <c r="D10" s="351" t="s">
        <v>297</v>
      </c>
      <c r="E10" s="351" t="s">
        <v>297</v>
      </c>
      <c r="F10" s="351" t="s">
        <v>297</v>
      </c>
      <c r="G10" s="351" t="s">
        <v>297</v>
      </c>
      <c r="H10" s="351"/>
      <c r="I10" s="351"/>
      <c r="J10" s="351" t="s">
        <v>297</v>
      </c>
      <c r="K10" s="354" t="s">
        <v>297</v>
      </c>
    </row>
    <row r="11" spans="1:11" s="6" customFormat="1" ht="13.5" customHeight="1" thickBot="1" x14ac:dyDescent="0.25">
      <c r="A11" s="56" t="s">
        <v>198</v>
      </c>
      <c r="B11" s="350" t="s">
        <v>297</v>
      </c>
      <c r="C11" s="351" t="s">
        <v>297</v>
      </c>
      <c r="D11" s="351">
        <v>0.9</v>
      </c>
      <c r="E11" s="351" t="s">
        <v>297</v>
      </c>
      <c r="F11" s="351" t="s">
        <v>297</v>
      </c>
      <c r="G11" s="351" t="s">
        <v>297</v>
      </c>
      <c r="H11" s="351"/>
      <c r="I11" s="351"/>
      <c r="J11" s="351" t="s">
        <v>297</v>
      </c>
      <c r="K11" s="354" t="s">
        <v>297</v>
      </c>
    </row>
    <row r="12" spans="1:11" s="6" customFormat="1" x14ac:dyDescent="0.2">
      <c r="A12" s="128" t="s">
        <v>245</v>
      </c>
      <c r="B12" s="348">
        <f>SUM(B13:B18)</f>
        <v>0</v>
      </c>
      <c r="C12" s="348">
        <f>SUM(C13:C18)</f>
        <v>0.9</v>
      </c>
      <c r="D12" s="348">
        <f t="shared" ref="D12:K12" si="1">SUM(D13:D18)</f>
        <v>0.57999999999999996</v>
      </c>
      <c r="E12" s="348">
        <f t="shared" si="1"/>
        <v>0</v>
      </c>
      <c r="F12" s="348">
        <f t="shared" si="1"/>
        <v>0</v>
      </c>
      <c r="G12" s="348">
        <f t="shared" si="1"/>
        <v>0</v>
      </c>
      <c r="H12" s="348">
        <f t="shared" si="1"/>
        <v>0</v>
      </c>
      <c r="I12" s="348">
        <f t="shared" si="1"/>
        <v>0.1</v>
      </c>
      <c r="J12" s="348">
        <f t="shared" si="1"/>
        <v>0</v>
      </c>
      <c r="K12" s="349">
        <f t="shared" si="1"/>
        <v>0.8</v>
      </c>
    </row>
    <row r="13" spans="1:11" s="6" customFormat="1" x14ac:dyDescent="0.2">
      <c r="A13" s="56" t="s">
        <v>182</v>
      </c>
      <c r="B13" s="350" t="s">
        <v>297</v>
      </c>
      <c r="C13" s="351" t="s">
        <v>297</v>
      </c>
      <c r="D13" s="351" t="s">
        <v>297</v>
      </c>
      <c r="E13" s="351" t="s">
        <v>297</v>
      </c>
      <c r="F13" s="351" t="s">
        <v>297</v>
      </c>
      <c r="G13" s="351" t="s">
        <v>297</v>
      </c>
      <c r="H13" s="351"/>
      <c r="I13" s="351"/>
      <c r="J13" s="351" t="s">
        <v>297</v>
      </c>
      <c r="K13" s="354" t="s">
        <v>297</v>
      </c>
    </row>
    <row r="14" spans="1:11" s="6" customFormat="1" x14ac:dyDescent="0.2">
      <c r="A14" s="56" t="s">
        <v>183</v>
      </c>
      <c r="B14" s="350" t="s">
        <v>297</v>
      </c>
      <c r="C14" s="351" t="s">
        <v>297</v>
      </c>
      <c r="D14" s="351" t="s">
        <v>297</v>
      </c>
      <c r="E14" s="351" t="s">
        <v>297</v>
      </c>
      <c r="F14" s="351" t="s">
        <v>297</v>
      </c>
      <c r="G14" s="351" t="s">
        <v>297</v>
      </c>
      <c r="H14" s="351"/>
      <c r="I14" s="351"/>
      <c r="J14" s="351" t="s">
        <v>297</v>
      </c>
      <c r="K14" s="354" t="s">
        <v>297</v>
      </c>
    </row>
    <row r="15" spans="1:11" s="6" customFormat="1" x14ac:dyDescent="0.2">
      <c r="A15" s="56" t="s">
        <v>179</v>
      </c>
      <c r="B15" s="350" t="s">
        <v>297</v>
      </c>
      <c r="C15" s="351" t="s">
        <v>297</v>
      </c>
      <c r="D15" s="351" t="s">
        <v>297</v>
      </c>
      <c r="E15" s="351" t="s">
        <v>297</v>
      </c>
      <c r="F15" s="351" t="s">
        <v>297</v>
      </c>
      <c r="G15" s="351" t="s">
        <v>297</v>
      </c>
      <c r="H15" s="351"/>
      <c r="I15" s="351"/>
      <c r="J15" s="351" t="s">
        <v>297</v>
      </c>
      <c r="K15" s="354" t="s">
        <v>297</v>
      </c>
    </row>
    <row r="16" spans="1:11" s="6" customFormat="1" x14ac:dyDescent="0.2">
      <c r="A16" s="56" t="s">
        <v>180</v>
      </c>
      <c r="B16" s="350" t="s">
        <v>297</v>
      </c>
      <c r="C16" s="351">
        <v>0.9</v>
      </c>
      <c r="D16" s="351">
        <v>0.57999999999999996</v>
      </c>
      <c r="E16" s="351" t="s">
        <v>297</v>
      </c>
      <c r="F16" s="351" t="s">
        <v>297</v>
      </c>
      <c r="G16" s="351" t="s">
        <v>297</v>
      </c>
      <c r="H16" s="351"/>
      <c r="I16" s="352">
        <v>0.1</v>
      </c>
      <c r="J16" s="351"/>
      <c r="K16" s="353"/>
    </row>
    <row r="17" spans="1:11" s="6" customFormat="1" x14ac:dyDescent="0.2">
      <c r="A17" s="56" t="s">
        <v>181</v>
      </c>
      <c r="B17" s="350" t="s">
        <v>297</v>
      </c>
      <c r="C17" s="351" t="s">
        <v>297</v>
      </c>
      <c r="D17" s="351" t="s">
        <v>297</v>
      </c>
      <c r="E17" s="351" t="s">
        <v>297</v>
      </c>
      <c r="F17" s="351" t="s">
        <v>297</v>
      </c>
      <c r="G17" s="351" t="s">
        <v>297</v>
      </c>
      <c r="H17" s="351"/>
      <c r="I17" s="351"/>
      <c r="J17" s="351" t="s">
        <v>297</v>
      </c>
      <c r="K17" s="354" t="s">
        <v>297</v>
      </c>
    </row>
    <row r="18" spans="1:11" s="6" customFormat="1" x14ac:dyDescent="0.2">
      <c r="A18" s="56" t="s">
        <v>184</v>
      </c>
      <c r="B18" s="355" t="s">
        <v>297</v>
      </c>
      <c r="C18" s="351" t="s">
        <v>297</v>
      </c>
      <c r="D18" s="351" t="s">
        <v>297</v>
      </c>
      <c r="E18" s="351" t="s">
        <v>297</v>
      </c>
      <c r="F18" s="351" t="s">
        <v>297</v>
      </c>
      <c r="G18" s="351" t="s">
        <v>297</v>
      </c>
      <c r="H18" s="351"/>
      <c r="I18" s="351"/>
      <c r="J18" s="351" t="s">
        <v>297</v>
      </c>
      <c r="K18" s="354">
        <v>0.8</v>
      </c>
    </row>
    <row r="19" spans="1:11" s="6" customFormat="1" ht="15" customHeight="1" thickBot="1" x14ac:dyDescent="0.25">
      <c r="A19" s="56" t="s">
        <v>198</v>
      </c>
      <c r="B19" s="350" t="s">
        <v>297</v>
      </c>
      <c r="C19" s="351">
        <v>0.9</v>
      </c>
      <c r="D19" s="351">
        <v>0.57999999999999996</v>
      </c>
      <c r="E19" s="351" t="s">
        <v>297</v>
      </c>
      <c r="F19" s="351" t="s">
        <v>297</v>
      </c>
      <c r="G19" s="351" t="s">
        <v>297</v>
      </c>
      <c r="H19" s="351"/>
      <c r="I19" s="351"/>
      <c r="J19" s="351" t="s">
        <v>297</v>
      </c>
      <c r="K19" s="354">
        <v>0.8</v>
      </c>
    </row>
    <row r="20" spans="1:11" s="6" customFormat="1" x14ac:dyDescent="0.2">
      <c r="A20" s="51" t="s">
        <v>246</v>
      </c>
      <c r="B20" s="348">
        <f>SUM(B21:B26)</f>
        <v>0</v>
      </c>
      <c r="C20" s="348">
        <f>SUM(C21:C26)</f>
        <v>0</v>
      </c>
      <c r="D20" s="348">
        <f>SUM(D21:D26)</f>
        <v>2.7</v>
      </c>
      <c r="E20" s="348">
        <f t="shared" ref="E20:K20" si="2">SUM(E21:E26)</f>
        <v>0</v>
      </c>
      <c r="F20" s="348">
        <f t="shared" si="2"/>
        <v>0</v>
      </c>
      <c r="G20" s="348">
        <f t="shared" si="2"/>
        <v>0</v>
      </c>
      <c r="H20" s="348">
        <f t="shared" si="2"/>
        <v>0</v>
      </c>
      <c r="I20" s="348">
        <f t="shared" si="2"/>
        <v>0</v>
      </c>
      <c r="J20" s="348">
        <f t="shared" si="2"/>
        <v>0</v>
      </c>
      <c r="K20" s="349">
        <f t="shared" si="2"/>
        <v>1</v>
      </c>
    </row>
    <row r="21" spans="1:11" s="6" customFormat="1" x14ac:dyDescent="0.2">
      <c r="A21" s="56" t="s">
        <v>182</v>
      </c>
      <c r="B21" s="350" t="s">
        <v>297</v>
      </c>
      <c r="C21" s="351" t="s">
        <v>297</v>
      </c>
      <c r="D21" s="351" t="s">
        <v>297</v>
      </c>
      <c r="E21" s="351" t="s">
        <v>297</v>
      </c>
      <c r="F21" s="351" t="s">
        <v>297</v>
      </c>
      <c r="G21" s="351" t="s">
        <v>297</v>
      </c>
      <c r="H21" s="351"/>
      <c r="I21" s="351"/>
      <c r="J21" s="351" t="s">
        <v>297</v>
      </c>
      <c r="K21" s="354" t="s">
        <v>297</v>
      </c>
    </row>
    <row r="22" spans="1:11" s="6" customFormat="1" x14ac:dyDescent="0.2">
      <c r="A22" s="56" t="s">
        <v>183</v>
      </c>
      <c r="B22" s="350" t="s">
        <v>297</v>
      </c>
      <c r="C22" s="351" t="s">
        <v>297</v>
      </c>
      <c r="D22" s="351" t="s">
        <v>297</v>
      </c>
      <c r="E22" s="351" t="s">
        <v>297</v>
      </c>
      <c r="F22" s="351" t="s">
        <v>297</v>
      </c>
      <c r="G22" s="351" t="s">
        <v>297</v>
      </c>
      <c r="H22" s="351"/>
      <c r="I22" s="351"/>
      <c r="J22" s="351" t="s">
        <v>297</v>
      </c>
      <c r="K22" s="354" t="s">
        <v>297</v>
      </c>
    </row>
    <row r="23" spans="1:11" s="6" customFormat="1" x14ac:dyDescent="0.2">
      <c r="A23" s="56" t="s">
        <v>179</v>
      </c>
      <c r="B23" s="350" t="s">
        <v>297</v>
      </c>
      <c r="C23" s="351" t="s">
        <v>297</v>
      </c>
      <c r="D23" s="351" t="s">
        <v>297</v>
      </c>
      <c r="E23" s="351" t="s">
        <v>297</v>
      </c>
      <c r="F23" s="351" t="s">
        <v>297</v>
      </c>
      <c r="G23" s="351" t="s">
        <v>297</v>
      </c>
      <c r="H23" s="351"/>
      <c r="I23" s="351"/>
      <c r="J23" s="351" t="s">
        <v>297</v>
      </c>
      <c r="K23" s="354" t="s">
        <v>297</v>
      </c>
    </row>
    <row r="24" spans="1:11" s="6" customFormat="1" x14ac:dyDescent="0.2">
      <c r="A24" s="56" t="s">
        <v>180</v>
      </c>
      <c r="B24" s="350" t="s">
        <v>297</v>
      </c>
      <c r="C24" s="351" t="s">
        <v>297</v>
      </c>
      <c r="D24" s="351">
        <v>1.8</v>
      </c>
      <c r="E24" s="351" t="s">
        <v>297</v>
      </c>
      <c r="F24" s="351" t="s">
        <v>297</v>
      </c>
      <c r="G24" s="351" t="s">
        <v>297</v>
      </c>
      <c r="H24" s="351"/>
      <c r="I24" s="351"/>
      <c r="J24" s="351" t="s">
        <v>297</v>
      </c>
      <c r="K24" s="354">
        <v>1</v>
      </c>
    </row>
    <row r="25" spans="1:11" s="6" customFormat="1" x14ac:dyDescent="0.2">
      <c r="A25" s="56" t="s">
        <v>181</v>
      </c>
      <c r="B25" s="350" t="s">
        <v>297</v>
      </c>
      <c r="C25" s="351" t="s">
        <v>297</v>
      </c>
      <c r="D25" s="351">
        <v>0.9</v>
      </c>
      <c r="E25" s="351" t="s">
        <v>297</v>
      </c>
      <c r="F25" s="351" t="s">
        <v>297</v>
      </c>
      <c r="G25" s="351" t="s">
        <v>297</v>
      </c>
      <c r="H25" s="351"/>
      <c r="I25" s="351"/>
      <c r="J25" s="351" t="s">
        <v>297</v>
      </c>
      <c r="K25" s="354" t="s">
        <v>297</v>
      </c>
    </row>
    <row r="26" spans="1:11" s="6" customFormat="1" x14ac:dyDescent="0.2">
      <c r="A26" s="56" t="s">
        <v>184</v>
      </c>
      <c r="B26" s="355" t="s">
        <v>297</v>
      </c>
      <c r="C26" s="351" t="s">
        <v>297</v>
      </c>
      <c r="D26" s="351" t="s">
        <v>297</v>
      </c>
      <c r="E26" s="351" t="s">
        <v>297</v>
      </c>
      <c r="F26" s="351" t="s">
        <v>297</v>
      </c>
      <c r="G26" s="351" t="s">
        <v>297</v>
      </c>
      <c r="H26" s="351"/>
      <c r="I26" s="351"/>
      <c r="J26" s="351" t="s">
        <v>297</v>
      </c>
      <c r="K26" s="354" t="s">
        <v>297</v>
      </c>
    </row>
    <row r="27" spans="1:11" s="6" customFormat="1" ht="15" customHeight="1" thickBot="1" x14ac:dyDescent="0.25">
      <c r="A27" s="56" t="s">
        <v>198</v>
      </c>
      <c r="B27" s="350" t="s">
        <v>297</v>
      </c>
      <c r="C27" s="351" t="s">
        <v>297</v>
      </c>
      <c r="D27" s="351">
        <v>0.9</v>
      </c>
      <c r="E27" s="351" t="s">
        <v>297</v>
      </c>
      <c r="F27" s="351" t="s">
        <v>297</v>
      </c>
      <c r="G27" s="351" t="s">
        <v>297</v>
      </c>
      <c r="H27" s="351"/>
      <c r="I27" s="351"/>
      <c r="J27" s="351" t="s">
        <v>297</v>
      </c>
      <c r="K27" s="354">
        <v>1</v>
      </c>
    </row>
    <row r="28" spans="1:11" s="6" customFormat="1" x14ac:dyDescent="0.2">
      <c r="A28" s="51" t="s">
        <v>247</v>
      </c>
      <c r="B28" s="348">
        <f>SUM(B29:B34)</f>
        <v>1</v>
      </c>
      <c r="C28" s="348">
        <f t="shared" ref="C28:K28" si="3">SUM(C29:C34)</f>
        <v>0</v>
      </c>
      <c r="D28" s="348">
        <f t="shared" si="3"/>
        <v>2.0099999999999998</v>
      </c>
      <c r="E28" s="348">
        <f t="shared" si="3"/>
        <v>0</v>
      </c>
      <c r="F28" s="348">
        <f t="shared" si="3"/>
        <v>0</v>
      </c>
      <c r="G28" s="348">
        <f t="shared" si="3"/>
        <v>0</v>
      </c>
      <c r="H28" s="348">
        <f t="shared" si="3"/>
        <v>0</v>
      </c>
      <c r="I28" s="348">
        <f t="shared" si="3"/>
        <v>1.47</v>
      </c>
      <c r="J28" s="348">
        <f t="shared" si="3"/>
        <v>0</v>
      </c>
      <c r="K28" s="349">
        <f t="shared" si="3"/>
        <v>0.17</v>
      </c>
    </row>
    <row r="29" spans="1:11" s="6" customFormat="1" x14ac:dyDescent="0.2">
      <c r="A29" s="56" t="s">
        <v>182</v>
      </c>
      <c r="B29" s="350" t="s">
        <v>297</v>
      </c>
      <c r="C29" s="351" t="s">
        <v>297</v>
      </c>
      <c r="D29" s="351" t="s">
        <v>297</v>
      </c>
      <c r="E29" s="351"/>
      <c r="F29" s="351"/>
      <c r="G29" s="351"/>
      <c r="H29" s="351"/>
      <c r="I29" s="351" t="s">
        <v>297</v>
      </c>
      <c r="J29" s="351"/>
      <c r="K29" s="354"/>
    </row>
    <row r="30" spans="1:11" s="6" customFormat="1" x14ac:dyDescent="0.2">
      <c r="A30" s="56" t="s">
        <v>183</v>
      </c>
      <c r="B30" s="350" t="s">
        <v>297</v>
      </c>
      <c r="C30" s="351" t="s">
        <v>297</v>
      </c>
      <c r="D30" s="351" t="s">
        <v>297</v>
      </c>
      <c r="E30" s="351"/>
      <c r="F30" s="351"/>
      <c r="G30" s="351"/>
      <c r="H30" s="351"/>
      <c r="I30" s="351" t="s">
        <v>297</v>
      </c>
      <c r="J30" s="351"/>
      <c r="K30" s="354"/>
    </row>
    <row r="31" spans="1:11" s="6" customFormat="1" x14ac:dyDescent="0.2">
      <c r="A31" s="56" t="s">
        <v>179</v>
      </c>
      <c r="B31" s="350" t="s">
        <v>297</v>
      </c>
      <c r="C31" s="351" t="s">
        <v>297</v>
      </c>
      <c r="D31" s="351" t="s">
        <v>297</v>
      </c>
      <c r="E31" s="351"/>
      <c r="F31" s="351"/>
      <c r="G31" s="351"/>
      <c r="H31" s="351"/>
      <c r="I31" s="351" t="s">
        <v>297</v>
      </c>
      <c r="J31" s="351"/>
      <c r="K31" s="354"/>
    </row>
    <row r="32" spans="1:11" s="6" customFormat="1" x14ac:dyDescent="0.2">
      <c r="A32" s="56" t="s">
        <v>180</v>
      </c>
      <c r="B32" s="350">
        <v>1</v>
      </c>
      <c r="C32" s="351" t="s">
        <v>297</v>
      </c>
      <c r="D32" s="351">
        <v>1.95</v>
      </c>
      <c r="E32" s="351"/>
      <c r="F32" s="351"/>
      <c r="G32" s="351"/>
      <c r="H32" s="351"/>
      <c r="I32" s="351" t="s">
        <v>297</v>
      </c>
      <c r="J32" s="351"/>
      <c r="K32" s="354"/>
    </row>
    <row r="33" spans="1:11" s="6" customFormat="1" x14ac:dyDescent="0.2">
      <c r="A33" s="56" t="s">
        <v>181</v>
      </c>
      <c r="B33" s="350" t="s">
        <v>297</v>
      </c>
      <c r="C33" s="351" t="s">
        <v>297</v>
      </c>
      <c r="D33" s="351" t="s">
        <v>297</v>
      </c>
      <c r="E33" s="351"/>
      <c r="F33" s="351"/>
      <c r="G33" s="351"/>
      <c r="H33" s="351"/>
      <c r="I33" s="351" t="s">
        <v>297</v>
      </c>
      <c r="J33" s="351"/>
      <c r="K33" s="354">
        <v>0.17</v>
      </c>
    </row>
    <row r="34" spans="1:11" s="6" customFormat="1" x14ac:dyDescent="0.2">
      <c r="A34" s="56" t="s">
        <v>184</v>
      </c>
      <c r="B34" s="355" t="s">
        <v>297</v>
      </c>
      <c r="C34" s="351" t="s">
        <v>297</v>
      </c>
      <c r="D34" s="351">
        <v>0.06</v>
      </c>
      <c r="E34" s="351"/>
      <c r="F34" s="351"/>
      <c r="G34" s="351"/>
      <c r="H34" s="351"/>
      <c r="I34" s="351">
        <v>1.47</v>
      </c>
      <c r="J34" s="351"/>
      <c r="K34" s="354"/>
    </row>
    <row r="35" spans="1:11" s="6" customFormat="1" ht="15" customHeight="1" thickBot="1" x14ac:dyDescent="0.25">
      <c r="A35" s="56" t="s">
        <v>198</v>
      </c>
      <c r="B35" s="350">
        <v>1</v>
      </c>
      <c r="C35" s="351" t="s">
        <v>297</v>
      </c>
      <c r="D35" s="351">
        <v>1.81</v>
      </c>
      <c r="E35" s="351"/>
      <c r="F35" s="351"/>
      <c r="G35" s="351"/>
      <c r="H35" s="351"/>
      <c r="I35" s="351">
        <v>0.47</v>
      </c>
      <c r="J35" s="351"/>
      <c r="K35" s="354"/>
    </row>
    <row r="36" spans="1:11" s="6" customFormat="1" x14ac:dyDescent="0.2">
      <c r="A36" s="51" t="s">
        <v>248</v>
      </c>
      <c r="B36" s="348">
        <f>SUM(B37:B42)</f>
        <v>0</v>
      </c>
      <c r="C36" s="348">
        <f t="shared" ref="C36:K36" si="4">SUM(C37:C42)</f>
        <v>0.2</v>
      </c>
      <c r="D36" s="348">
        <f t="shared" si="4"/>
        <v>0.17</v>
      </c>
      <c r="E36" s="348">
        <f t="shared" si="4"/>
        <v>0</v>
      </c>
      <c r="F36" s="348">
        <f t="shared" si="4"/>
        <v>0</v>
      </c>
      <c r="G36" s="348">
        <f t="shared" si="4"/>
        <v>0</v>
      </c>
      <c r="H36" s="348">
        <f t="shared" si="4"/>
        <v>0</v>
      </c>
      <c r="I36" s="348">
        <f t="shared" si="4"/>
        <v>0.13</v>
      </c>
      <c r="J36" s="348">
        <f t="shared" si="4"/>
        <v>0</v>
      </c>
      <c r="K36" s="349">
        <f t="shared" si="4"/>
        <v>2.35</v>
      </c>
    </row>
    <row r="37" spans="1:11" s="6" customFormat="1" x14ac:dyDescent="0.2">
      <c r="A37" s="56" t="s">
        <v>182</v>
      </c>
      <c r="B37" s="350" t="s">
        <v>297</v>
      </c>
      <c r="C37" s="351" t="s">
        <v>297</v>
      </c>
      <c r="D37" s="351" t="s">
        <v>297</v>
      </c>
      <c r="E37" s="351" t="s">
        <v>297</v>
      </c>
      <c r="F37" s="351" t="s">
        <v>297</v>
      </c>
      <c r="G37" s="351" t="s">
        <v>297</v>
      </c>
      <c r="H37" s="351"/>
      <c r="I37" s="351"/>
      <c r="J37" s="351" t="s">
        <v>297</v>
      </c>
      <c r="K37" s="354" t="s">
        <v>297</v>
      </c>
    </row>
    <row r="38" spans="1:11" s="6" customFormat="1" x14ac:dyDescent="0.2">
      <c r="A38" s="56" t="s">
        <v>183</v>
      </c>
      <c r="B38" s="350" t="s">
        <v>297</v>
      </c>
      <c r="C38" s="351" t="s">
        <v>297</v>
      </c>
      <c r="D38" s="351" t="s">
        <v>297</v>
      </c>
      <c r="E38" s="351" t="s">
        <v>297</v>
      </c>
      <c r="F38" s="351" t="s">
        <v>297</v>
      </c>
      <c r="G38" s="351" t="s">
        <v>297</v>
      </c>
      <c r="H38" s="351"/>
      <c r="I38" s="351"/>
      <c r="J38" s="351" t="s">
        <v>297</v>
      </c>
      <c r="K38" s="354" t="s">
        <v>297</v>
      </c>
    </row>
    <row r="39" spans="1:11" s="6" customFormat="1" x14ac:dyDescent="0.2">
      <c r="A39" s="56" t="s">
        <v>179</v>
      </c>
      <c r="B39" s="350" t="s">
        <v>297</v>
      </c>
      <c r="C39" s="351" t="s">
        <v>297</v>
      </c>
      <c r="D39" s="351" t="s">
        <v>297</v>
      </c>
      <c r="E39" s="351" t="s">
        <v>297</v>
      </c>
      <c r="F39" s="351" t="s">
        <v>297</v>
      </c>
      <c r="G39" s="351" t="s">
        <v>297</v>
      </c>
      <c r="H39" s="351"/>
      <c r="I39" s="351"/>
      <c r="J39" s="351" t="s">
        <v>297</v>
      </c>
      <c r="K39" s="354" t="s">
        <v>297</v>
      </c>
    </row>
    <row r="40" spans="1:11" s="6" customFormat="1" x14ac:dyDescent="0.2">
      <c r="A40" s="56" t="s">
        <v>180</v>
      </c>
      <c r="B40" s="350" t="s">
        <v>297</v>
      </c>
      <c r="C40" s="351">
        <v>0.2</v>
      </c>
      <c r="D40" s="351">
        <v>0.17</v>
      </c>
      <c r="E40" s="351" t="s">
        <v>297</v>
      </c>
      <c r="F40" s="351" t="s">
        <v>297</v>
      </c>
      <c r="G40" s="351" t="s">
        <v>297</v>
      </c>
      <c r="H40" s="351"/>
      <c r="I40" s="351">
        <v>0.02</v>
      </c>
      <c r="J40" s="356" t="s">
        <v>297</v>
      </c>
      <c r="K40" s="354">
        <v>2</v>
      </c>
    </row>
    <row r="41" spans="1:11" s="6" customFormat="1" x14ac:dyDescent="0.2">
      <c r="A41" s="56" t="s">
        <v>181</v>
      </c>
      <c r="B41" s="350" t="s">
        <v>297</v>
      </c>
      <c r="C41" s="351" t="s">
        <v>297</v>
      </c>
      <c r="D41" s="351" t="s">
        <v>297</v>
      </c>
      <c r="E41" s="351" t="s">
        <v>297</v>
      </c>
      <c r="F41" s="351" t="s">
        <v>297</v>
      </c>
      <c r="G41" s="351" t="s">
        <v>297</v>
      </c>
      <c r="H41" s="351"/>
      <c r="I41" s="351" t="s">
        <v>297</v>
      </c>
      <c r="J41" s="356" t="s">
        <v>297</v>
      </c>
      <c r="K41" s="354" t="s">
        <v>297</v>
      </c>
    </row>
    <row r="42" spans="1:11" s="6" customFormat="1" x14ac:dyDescent="0.2">
      <c r="A42" s="56" t="s">
        <v>184</v>
      </c>
      <c r="B42" s="355" t="s">
        <v>297</v>
      </c>
      <c r="C42" s="351" t="s">
        <v>297</v>
      </c>
      <c r="D42" s="351" t="s">
        <v>297</v>
      </c>
      <c r="E42" s="351" t="s">
        <v>297</v>
      </c>
      <c r="F42" s="351" t="s">
        <v>297</v>
      </c>
      <c r="G42" s="351" t="s">
        <v>297</v>
      </c>
      <c r="H42" s="351"/>
      <c r="I42" s="351">
        <v>0.11</v>
      </c>
      <c r="J42" s="356" t="s">
        <v>297</v>
      </c>
      <c r="K42" s="354">
        <v>0.35</v>
      </c>
    </row>
    <row r="43" spans="1:11" s="6" customFormat="1" ht="15" customHeight="1" thickBot="1" x14ac:dyDescent="0.25">
      <c r="A43" s="56" t="s">
        <v>198</v>
      </c>
      <c r="B43" s="350" t="s">
        <v>297</v>
      </c>
      <c r="C43" s="351" t="s">
        <v>297</v>
      </c>
      <c r="D43" s="351">
        <v>0.17</v>
      </c>
      <c r="E43" s="351" t="s">
        <v>297</v>
      </c>
      <c r="F43" s="351" t="s">
        <v>297</v>
      </c>
      <c r="G43" s="351" t="s">
        <v>297</v>
      </c>
      <c r="H43" s="351"/>
      <c r="I43" s="357">
        <v>0.02</v>
      </c>
      <c r="J43" s="356" t="s">
        <v>297</v>
      </c>
      <c r="K43" s="354">
        <v>1</v>
      </c>
    </row>
    <row r="44" spans="1:11" s="6" customFormat="1" x14ac:dyDescent="0.2">
      <c r="A44" s="51" t="s">
        <v>304</v>
      </c>
      <c r="B44" s="348">
        <f>SUM(B45:B50)</f>
        <v>0.3</v>
      </c>
      <c r="C44" s="348">
        <f t="shared" ref="C44:K44" si="5">SUM(C45:C50)</f>
        <v>0.04</v>
      </c>
      <c r="D44" s="348">
        <f t="shared" si="5"/>
        <v>0</v>
      </c>
      <c r="E44" s="348">
        <f t="shared" si="5"/>
        <v>0</v>
      </c>
      <c r="F44" s="348">
        <f t="shared" si="5"/>
        <v>1</v>
      </c>
      <c r="G44" s="348">
        <f t="shared" si="5"/>
        <v>0</v>
      </c>
      <c r="H44" s="348">
        <f t="shared" si="5"/>
        <v>0</v>
      </c>
      <c r="I44" s="348">
        <f t="shared" si="5"/>
        <v>1.25</v>
      </c>
      <c r="J44" s="348">
        <f t="shared" si="5"/>
        <v>0</v>
      </c>
      <c r="K44" s="349">
        <f t="shared" si="5"/>
        <v>0</v>
      </c>
    </row>
    <row r="45" spans="1:11" s="6" customFormat="1" x14ac:dyDescent="0.2">
      <c r="A45" s="56" t="s">
        <v>182</v>
      </c>
      <c r="B45" s="350">
        <v>0.3</v>
      </c>
      <c r="C45" s="351" t="s">
        <v>297</v>
      </c>
      <c r="D45" s="351" t="s">
        <v>297</v>
      </c>
      <c r="E45" s="351" t="s">
        <v>297</v>
      </c>
      <c r="F45" s="351" t="s">
        <v>297</v>
      </c>
      <c r="G45" s="351" t="s">
        <v>297</v>
      </c>
      <c r="H45" s="351"/>
      <c r="I45" s="351"/>
      <c r="J45" s="351" t="s">
        <v>297</v>
      </c>
      <c r="K45" s="354" t="s">
        <v>297</v>
      </c>
    </row>
    <row r="46" spans="1:11" s="6" customFormat="1" x14ac:dyDescent="0.2">
      <c r="A46" s="56" t="s">
        <v>183</v>
      </c>
      <c r="B46" s="350" t="s">
        <v>297</v>
      </c>
      <c r="C46" s="351" t="s">
        <v>297</v>
      </c>
      <c r="D46" s="351" t="s">
        <v>297</v>
      </c>
      <c r="E46" s="351" t="s">
        <v>297</v>
      </c>
      <c r="F46" s="351" t="s">
        <v>297</v>
      </c>
      <c r="G46" s="351" t="s">
        <v>297</v>
      </c>
      <c r="H46" s="351"/>
      <c r="I46" s="351"/>
      <c r="J46" s="351" t="s">
        <v>297</v>
      </c>
      <c r="K46" s="354" t="s">
        <v>297</v>
      </c>
    </row>
    <row r="47" spans="1:11" s="6" customFormat="1" x14ac:dyDescent="0.2">
      <c r="A47" s="56" t="s">
        <v>179</v>
      </c>
      <c r="B47" s="350" t="s">
        <v>297</v>
      </c>
      <c r="C47" s="351" t="s">
        <v>297</v>
      </c>
      <c r="D47" s="351" t="s">
        <v>297</v>
      </c>
      <c r="E47" s="351" t="s">
        <v>297</v>
      </c>
      <c r="F47" s="351">
        <v>1</v>
      </c>
      <c r="G47" s="351" t="s">
        <v>297</v>
      </c>
      <c r="H47" s="351"/>
      <c r="I47" s="351"/>
      <c r="J47" s="351" t="s">
        <v>297</v>
      </c>
      <c r="K47" s="354" t="s">
        <v>297</v>
      </c>
    </row>
    <row r="48" spans="1:11" s="6" customFormat="1" x14ac:dyDescent="0.2">
      <c r="A48" s="56" t="s">
        <v>180</v>
      </c>
      <c r="B48" s="350" t="s">
        <v>297</v>
      </c>
      <c r="C48" s="351">
        <v>0.04</v>
      </c>
      <c r="D48" s="351" t="s">
        <v>297</v>
      </c>
      <c r="E48" s="351" t="s">
        <v>297</v>
      </c>
      <c r="F48" s="351" t="s">
        <v>297</v>
      </c>
      <c r="G48" s="351" t="s">
        <v>297</v>
      </c>
      <c r="H48" s="351"/>
      <c r="I48" s="352">
        <v>1.25</v>
      </c>
      <c r="J48" s="351"/>
      <c r="K48" s="353"/>
    </row>
    <row r="49" spans="1:11" s="6" customFormat="1" x14ac:dyDescent="0.2">
      <c r="A49" s="56" t="s">
        <v>181</v>
      </c>
      <c r="B49" s="350" t="s">
        <v>297</v>
      </c>
      <c r="C49" s="351" t="s">
        <v>297</v>
      </c>
      <c r="D49" s="351" t="s">
        <v>297</v>
      </c>
      <c r="E49" s="351" t="s">
        <v>297</v>
      </c>
      <c r="F49" s="351" t="s">
        <v>297</v>
      </c>
      <c r="G49" s="351" t="s">
        <v>297</v>
      </c>
      <c r="H49" s="351"/>
      <c r="I49" s="351"/>
      <c r="J49" s="351" t="s">
        <v>297</v>
      </c>
      <c r="K49" s="354" t="s">
        <v>297</v>
      </c>
    </row>
    <row r="50" spans="1:11" s="6" customFormat="1" x14ac:dyDescent="0.2">
      <c r="A50" s="56" t="s">
        <v>184</v>
      </c>
      <c r="B50" s="355" t="s">
        <v>297</v>
      </c>
      <c r="C50" s="351" t="s">
        <v>297</v>
      </c>
      <c r="D50" s="351" t="s">
        <v>297</v>
      </c>
      <c r="E50" s="351" t="s">
        <v>297</v>
      </c>
      <c r="F50" s="351" t="s">
        <v>297</v>
      </c>
      <c r="G50" s="351" t="s">
        <v>297</v>
      </c>
      <c r="H50" s="351"/>
      <c r="I50" s="351"/>
      <c r="J50" s="351" t="s">
        <v>297</v>
      </c>
      <c r="K50" s="354" t="s">
        <v>297</v>
      </c>
    </row>
    <row r="51" spans="1:11" s="6" customFormat="1" ht="15" customHeight="1" thickBot="1" x14ac:dyDescent="0.25">
      <c r="A51" s="56" t="s">
        <v>198</v>
      </c>
      <c r="B51" s="350" t="s">
        <v>297</v>
      </c>
      <c r="C51" s="351" t="s">
        <v>297</v>
      </c>
      <c r="D51" s="351" t="s">
        <v>297</v>
      </c>
      <c r="E51" s="351" t="s">
        <v>297</v>
      </c>
      <c r="F51" s="351">
        <v>1</v>
      </c>
      <c r="G51" s="351" t="s">
        <v>297</v>
      </c>
      <c r="H51" s="351"/>
      <c r="I51" s="351"/>
      <c r="J51" s="351" t="s">
        <v>297</v>
      </c>
      <c r="K51" s="354" t="s">
        <v>297</v>
      </c>
    </row>
    <row r="52" spans="1:11" s="6" customFormat="1" x14ac:dyDescent="0.2">
      <c r="A52" s="51" t="s">
        <v>249</v>
      </c>
      <c r="B52" s="348">
        <f>SUM(B53:B58)</f>
        <v>0</v>
      </c>
      <c r="C52" s="348">
        <f t="shared" ref="C52:K52" si="6">SUM(C53:C58)</f>
        <v>1</v>
      </c>
      <c r="D52" s="348">
        <f t="shared" si="6"/>
        <v>3.16</v>
      </c>
      <c r="E52" s="348">
        <f t="shared" si="6"/>
        <v>0</v>
      </c>
      <c r="F52" s="348">
        <f t="shared" si="6"/>
        <v>0</v>
      </c>
      <c r="G52" s="348">
        <f t="shared" si="6"/>
        <v>0</v>
      </c>
      <c r="H52" s="348">
        <f t="shared" si="6"/>
        <v>0</v>
      </c>
      <c r="I52" s="348">
        <f t="shared" si="6"/>
        <v>0</v>
      </c>
      <c r="J52" s="348">
        <f t="shared" si="6"/>
        <v>0</v>
      </c>
      <c r="K52" s="349">
        <f t="shared" si="6"/>
        <v>0</v>
      </c>
    </row>
    <row r="53" spans="1:11" s="6" customFormat="1" x14ac:dyDescent="0.2">
      <c r="A53" s="56" t="s">
        <v>182</v>
      </c>
      <c r="B53" s="350" t="s">
        <v>297</v>
      </c>
      <c r="C53" s="351" t="s">
        <v>297</v>
      </c>
      <c r="D53" s="351">
        <v>1</v>
      </c>
      <c r="E53" s="351"/>
      <c r="F53" s="351"/>
      <c r="G53" s="351"/>
      <c r="H53" s="351"/>
      <c r="I53" s="351"/>
      <c r="J53" s="351"/>
      <c r="K53" s="354"/>
    </row>
    <row r="54" spans="1:11" s="6" customFormat="1" x14ac:dyDescent="0.2">
      <c r="A54" s="56" t="s">
        <v>183</v>
      </c>
      <c r="B54" s="350" t="s">
        <v>297</v>
      </c>
      <c r="C54" s="351" t="s">
        <v>297</v>
      </c>
      <c r="D54" s="351" t="s">
        <v>297</v>
      </c>
      <c r="E54" s="351"/>
      <c r="F54" s="351"/>
      <c r="G54" s="351"/>
      <c r="H54" s="351"/>
      <c r="I54" s="351"/>
      <c r="J54" s="351"/>
      <c r="K54" s="354"/>
    </row>
    <row r="55" spans="1:11" s="6" customFormat="1" x14ac:dyDescent="0.2">
      <c r="A55" s="56" t="s">
        <v>179</v>
      </c>
      <c r="B55" s="350" t="s">
        <v>297</v>
      </c>
      <c r="C55" s="351" t="s">
        <v>297</v>
      </c>
      <c r="D55" s="351" t="s">
        <v>297</v>
      </c>
      <c r="E55" s="351"/>
      <c r="F55" s="351"/>
      <c r="G55" s="351"/>
      <c r="H55" s="351"/>
      <c r="I55" s="351"/>
      <c r="J55" s="351"/>
      <c r="K55" s="354"/>
    </row>
    <row r="56" spans="1:11" s="6" customFormat="1" x14ac:dyDescent="0.2">
      <c r="A56" s="56" t="s">
        <v>180</v>
      </c>
      <c r="B56" s="350" t="s">
        <v>297</v>
      </c>
      <c r="C56" s="351" t="s">
        <v>297</v>
      </c>
      <c r="D56" s="351" t="s">
        <v>297</v>
      </c>
      <c r="E56" s="351"/>
      <c r="F56" s="351"/>
      <c r="G56" s="351"/>
      <c r="H56" s="351"/>
      <c r="I56" s="351"/>
      <c r="J56" s="351"/>
      <c r="K56" s="354"/>
    </row>
    <row r="57" spans="1:11" s="6" customFormat="1" x14ac:dyDescent="0.2">
      <c r="A57" s="56" t="s">
        <v>181</v>
      </c>
      <c r="B57" s="350" t="s">
        <v>297</v>
      </c>
      <c r="C57" s="351" t="s">
        <v>297</v>
      </c>
      <c r="D57" s="351">
        <v>0.57999999999999996</v>
      </c>
      <c r="E57" s="351"/>
      <c r="F57" s="351"/>
      <c r="G57" s="351"/>
      <c r="H57" s="351"/>
      <c r="I57" s="351"/>
      <c r="J57" s="351"/>
      <c r="K57" s="354"/>
    </row>
    <row r="58" spans="1:11" s="6" customFormat="1" x14ac:dyDescent="0.2">
      <c r="A58" s="56" t="s">
        <v>184</v>
      </c>
      <c r="B58" s="355" t="s">
        <v>297</v>
      </c>
      <c r="C58" s="351">
        <v>1</v>
      </c>
      <c r="D58" s="351">
        <v>1.58</v>
      </c>
      <c r="E58" s="351"/>
      <c r="F58" s="351"/>
      <c r="G58" s="351"/>
      <c r="H58" s="351"/>
      <c r="I58" s="351"/>
      <c r="J58" s="351"/>
      <c r="K58" s="354"/>
    </row>
    <row r="59" spans="1:11" s="6" customFormat="1" ht="15" customHeight="1" thickBot="1" x14ac:dyDescent="0.25">
      <c r="A59" s="56" t="s">
        <v>198</v>
      </c>
      <c r="B59" s="350" t="s">
        <v>297</v>
      </c>
      <c r="C59" s="351">
        <v>1</v>
      </c>
      <c r="D59" s="351" t="s">
        <v>297</v>
      </c>
      <c r="E59" s="351"/>
      <c r="F59" s="351"/>
      <c r="G59" s="351"/>
      <c r="H59" s="351"/>
      <c r="I59" s="351"/>
      <c r="J59" s="351"/>
      <c r="K59" s="354"/>
    </row>
    <row r="60" spans="1:11" s="6" customFormat="1" x14ac:dyDescent="0.2">
      <c r="A60" s="51" t="s">
        <v>305</v>
      </c>
      <c r="B60" s="348">
        <f>SUM(B61:B66)</f>
        <v>0</v>
      </c>
      <c r="C60" s="348">
        <f t="shared" ref="C60:K60" si="7">SUM(C61:C66)</f>
        <v>1.43</v>
      </c>
      <c r="D60" s="348">
        <f t="shared" si="7"/>
        <v>2.61</v>
      </c>
      <c r="E60" s="348">
        <f t="shared" si="7"/>
        <v>0</v>
      </c>
      <c r="F60" s="348">
        <f t="shared" si="7"/>
        <v>0</v>
      </c>
      <c r="G60" s="348">
        <f t="shared" si="7"/>
        <v>0</v>
      </c>
      <c r="H60" s="348">
        <f t="shared" si="7"/>
        <v>0</v>
      </c>
      <c r="I60" s="348">
        <f t="shared" si="7"/>
        <v>1.1800000000000002</v>
      </c>
      <c r="J60" s="348">
        <f t="shared" si="7"/>
        <v>0</v>
      </c>
      <c r="K60" s="349">
        <f t="shared" si="7"/>
        <v>0</v>
      </c>
    </row>
    <row r="61" spans="1:11" s="6" customFormat="1" x14ac:dyDescent="0.2">
      <c r="A61" s="56" t="s">
        <v>182</v>
      </c>
      <c r="B61" s="350" t="s">
        <v>297</v>
      </c>
      <c r="C61" s="351" t="s">
        <v>297</v>
      </c>
      <c r="D61" s="351" t="s">
        <v>297</v>
      </c>
      <c r="E61" s="351"/>
      <c r="F61" s="351"/>
      <c r="G61" s="351"/>
      <c r="H61" s="351"/>
      <c r="I61" s="351" t="s">
        <v>297</v>
      </c>
      <c r="J61" s="351"/>
      <c r="K61" s="354"/>
    </row>
    <row r="62" spans="1:11" s="6" customFormat="1" x14ac:dyDescent="0.2">
      <c r="A62" s="56" t="s">
        <v>183</v>
      </c>
      <c r="B62" s="350" t="s">
        <v>297</v>
      </c>
      <c r="C62" s="351" t="s">
        <v>297</v>
      </c>
      <c r="D62" s="351">
        <v>0.17</v>
      </c>
      <c r="E62" s="351"/>
      <c r="F62" s="351"/>
      <c r="G62" s="351"/>
      <c r="H62" s="351"/>
      <c r="I62" s="351">
        <v>0.37</v>
      </c>
      <c r="J62" s="351"/>
      <c r="K62" s="354"/>
    </row>
    <row r="63" spans="1:11" s="6" customFormat="1" x14ac:dyDescent="0.2">
      <c r="A63" s="56" t="s">
        <v>179</v>
      </c>
      <c r="B63" s="350" t="s">
        <v>297</v>
      </c>
      <c r="C63" s="351" t="s">
        <v>297</v>
      </c>
      <c r="D63" s="351" t="s">
        <v>297</v>
      </c>
      <c r="E63" s="351"/>
      <c r="F63" s="351"/>
      <c r="G63" s="351"/>
      <c r="H63" s="351"/>
      <c r="I63" s="351" t="s">
        <v>297</v>
      </c>
      <c r="J63" s="351"/>
      <c r="K63" s="354"/>
    </row>
    <row r="64" spans="1:11" s="6" customFormat="1" x14ac:dyDescent="0.2">
      <c r="A64" s="56" t="s">
        <v>180</v>
      </c>
      <c r="B64" s="350" t="s">
        <v>297</v>
      </c>
      <c r="C64" s="351">
        <v>0.43</v>
      </c>
      <c r="D64" s="351">
        <v>2.44</v>
      </c>
      <c r="E64" s="351"/>
      <c r="F64" s="351"/>
      <c r="G64" s="351"/>
      <c r="H64" s="351"/>
      <c r="I64" s="351" t="s">
        <v>297</v>
      </c>
      <c r="J64" s="351"/>
      <c r="K64" s="354"/>
    </row>
    <row r="65" spans="1:11" s="6" customFormat="1" x14ac:dyDescent="0.2">
      <c r="A65" s="56" t="s">
        <v>181</v>
      </c>
      <c r="B65" s="350" t="s">
        <v>297</v>
      </c>
      <c r="C65" s="351" t="s">
        <v>297</v>
      </c>
      <c r="D65" s="351" t="s">
        <v>297</v>
      </c>
      <c r="E65" s="351"/>
      <c r="F65" s="351"/>
      <c r="G65" s="351"/>
      <c r="H65" s="351"/>
      <c r="I65" s="351" t="s">
        <v>297</v>
      </c>
      <c r="J65" s="351"/>
      <c r="K65" s="354"/>
    </row>
    <row r="66" spans="1:11" s="6" customFormat="1" x14ac:dyDescent="0.2">
      <c r="A66" s="56" t="s">
        <v>184</v>
      </c>
      <c r="B66" s="355" t="s">
        <v>297</v>
      </c>
      <c r="C66" s="351">
        <v>1</v>
      </c>
      <c r="D66" s="351" t="s">
        <v>297</v>
      </c>
      <c r="E66" s="351"/>
      <c r="F66" s="351"/>
      <c r="G66" s="351"/>
      <c r="H66" s="351"/>
      <c r="I66" s="351">
        <v>0.81</v>
      </c>
      <c r="J66" s="351"/>
      <c r="K66" s="354"/>
    </row>
    <row r="67" spans="1:11" s="6" customFormat="1" ht="15" customHeight="1" thickBot="1" x14ac:dyDescent="0.25">
      <c r="A67" s="56" t="s">
        <v>198</v>
      </c>
      <c r="B67" s="350" t="s">
        <v>297</v>
      </c>
      <c r="C67" s="351" t="s">
        <v>297</v>
      </c>
      <c r="D67" s="351">
        <v>0.82</v>
      </c>
      <c r="E67" s="351"/>
      <c r="F67" s="351"/>
      <c r="G67" s="351"/>
      <c r="H67" s="351"/>
      <c r="I67" s="351">
        <v>0.88</v>
      </c>
      <c r="J67" s="351"/>
      <c r="K67" s="354"/>
    </row>
    <row r="68" spans="1:11" s="6" customFormat="1" ht="12.75" customHeight="1" x14ac:dyDescent="0.2">
      <c r="A68" s="67" t="s">
        <v>299</v>
      </c>
      <c r="B68" s="358">
        <f>SUM(B69:B74)</f>
        <v>0</v>
      </c>
      <c r="C68" s="358">
        <f t="shared" ref="C68:K68" si="8">SUM(C69:C74)</f>
        <v>0.04</v>
      </c>
      <c r="D68" s="358">
        <f t="shared" si="8"/>
        <v>0</v>
      </c>
      <c r="E68" s="358">
        <f t="shared" si="8"/>
        <v>0</v>
      </c>
      <c r="F68" s="358">
        <f t="shared" si="8"/>
        <v>0</v>
      </c>
      <c r="G68" s="358">
        <f t="shared" si="8"/>
        <v>0</v>
      </c>
      <c r="H68" s="358">
        <f t="shared" si="8"/>
        <v>0</v>
      </c>
      <c r="I68" s="358">
        <f t="shared" si="8"/>
        <v>1.4</v>
      </c>
      <c r="J68" s="358">
        <f t="shared" si="8"/>
        <v>0</v>
      </c>
      <c r="K68" s="359">
        <f t="shared" si="8"/>
        <v>3.62</v>
      </c>
    </row>
    <row r="69" spans="1:11" s="6" customFormat="1" ht="15" customHeight="1" x14ac:dyDescent="0.2">
      <c r="A69" s="56" t="s">
        <v>182</v>
      </c>
      <c r="B69" s="350" t="s">
        <v>297</v>
      </c>
      <c r="C69" s="351" t="s">
        <v>297</v>
      </c>
      <c r="D69" s="351" t="s">
        <v>297</v>
      </c>
      <c r="E69" s="351" t="s">
        <v>297</v>
      </c>
      <c r="F69" s="351" t="s">
        <v>297</v>
      </c>
      <c r="G69" s="351" t="s">
        <v>297</v>
      </c>
      <c r="H69" s="351"/>
      <c r="I69" s="351">
        <v>0.06</v>
      </c>
      <c r="J69" s="351" t="s">
        <v>297</v>
      </c>
      <c r="K69" s="354"/>
    </row>
    <row r="70" spans="1:11" s="6" customFormat="1" ht="15" customHeight="1" x14ac:dyDescent="0.2">
      <c r="A70" s="56" t="s">
        <v>183</v>
      </c>
      <c r="B70" s="350" t="s">
        <v>297</v>
      </c>
      <c r="C70" s="351" t="s">
        <v>297</v>
      </c>
      <c r="D70" s="351" t="s">
        <v>297</v>
      </c>
      <c r="E70" s="351" t="s">
        <v>297</v>
      </c>
      <c r="F70" s="351" t="s">
        <v>297</v>
      </c>
      <c r="G70" s="351" t="s">
        <v>297</v>
      </c>
      <c r="H70" s="351"/>
      <c r="I70" s="351" t="s">
        <v>297</v>
      </c>
      <c r="J70" s="351" t="s">
        <v>297</v>
      </c>
      <c r="K70" s="354" t="s">
        <v>297</v>
      </c>
    </row>
    <row r="71" spans="1:11" s="6" customFormat="1" ht="15" customHeight="1" x14ac:dyDescent="0.2">
      <c r="A71" s="56" t="s">
        <v>179</v>
      </c>
      <c r="B71" s="350" t="s">
        <v>297</v>
      </c>
      <c r="C71" s="351" t="s">
        <v>297</v>
      </c>
      <c r="D71" s="351" t="s">
        <v>297</v>
      </c>
      <c r="E71" s="351" t="s">
        <v>297</v>
      </c>
      <c r="F71" s="351" t="s">
        <v>297</v>
      </c>
      <c r="G71" s="351" t="s">
        <v>297</v>
      </c>
      <c r="H71" s="351"/>
      <c r="I71" s="351" t="s">
        <v>297</v>
      </c>
      <c r="J71" s="351" t="s">
        <v>297</v>
      </c>
      <c r="K71" s="354" t="s">
        <v>297</v>
      </c>
    </row>
    <row r="72" spans="1:11" s="6" customFormat="1" ht="15" customHeight="1" x14ac:dyDescent="0.2">
      <c r="A72" s="56" t="s">
        <v>180</v>
      </c>
      <c r="B72" s="350" t="s">
        <v>297</v>
      </c>
      <c r="C72" s="351">
        <v>0.04</v>
      </c>
      <c r="D72" s="351" t="s">
        <v>297</v>
      </c>
      <c r="E72" s="351" t="s">
        <v>297</v>
      </c>
      <c r="F72" s="351" t="s">
        <v>297</v>
      </c>
      <c r="G72" s="351" t="s">
        <v>297</v>
      </c>
      <c r="H72" s="351"/>
      <c r="I72" s="351">
        <v>0.17</v>
      </c>
      <c r="J72" s="351" t="s">
        <v>297</v>
      </c>
      <c r="K72" s="354">
        <v>2.74</v>
      </c>
    </row>
    <row r="73" spans="1:11" s="6" customFormat="1" ht="15" customHeight="1" x14ac:dyDescent="0.2">
      <c r="A73" s="56" t="s">
        <v>181</v>
      </c>
      <c r="B73" s="350" t="s">
        <v>297</v>
      </c>
      <c r="C73" s="351" t="s">
        <v>297</v>
      </c>
      <c r="D73" s="351" t="s">
        <v>297</v>
      </c>
      <c r="E73" s="351" t="s">
        <v>297</v>
      </c>
      <c r="F73" s="351" t="s">
        <v>297</v>
      </c>
      <c r="G73" s="351" t="s">
        <v>297</v>
      </c>
      <c r="H73" s="351"/>
      <c r="I73" s="351">
        <v>0.55000000000000004</v>
      </c>
      <c r="J73" s="351" t="s">
        <v>297</v>
      </c>
      <c r="K73" s="354">
        <v>0.33</v>
      </c>
    </row>
    <row r="74" spans="1:11" s="6" customFormat="1" ht="15" customHeight="1" x14ac:dyDescent="0.2">
      <c r="A74" s="56" t="s">
        <v>184</v>
      </c>
      <c r="B74" s="355" t="s">
        <v>297</v>
      </c>
      <c r="C74" s="351" t="s">
        <v>297</v>
      </c>
      <c r="D74" s="351" t="s">
        <v>297</v>
      </c>
      <c r="E74" s="351" t="s">
        <v>297</v>
      </c>
      <c r="F74" s="351" t="s">
        <v>297</v>
      </c>
      <c r="G74" s="351" t="s">
        <v>297</v>
      </c>
      <c r="H74" s="351"/>
      <c r="I74" s="351">
        <v>0.62</v>
      </c>
      <c r="J74" s="351" t="s">
        <v>297</v>
      </c>
      <c r="K74" s="354">
        <v>0.55000000000000004</v>
      </c>
    </row>
    <row r="75" spans="1:11" s="6" customFormat="1" ht="15" customHeight="1" thickBot="1" x14ac:dyDescent="0.25">
      <c r="A75" s="56" t="s">
        <v>198</v>
      </c>
      <c r="B75" s="350" t="s">
        <v>297</v>
      </c>
      <c r="C75" s="351" t="s">
        <v>297</v>
      </c>
      <c r="D75" s="351" t="s">
        <v>297</v>
      </c>
      <c r="E75" s="351" t="s">
        <v>297</v>
      </c>
      <c r="F75" s="351" t="s">
        <v>297</v>
      </c>
      <c r="G75" s="351" t="s">
        <v>297</v>
      </c>
      <c r="H75" s="351"/>
      <c r="I75" s="351">
        <v>0.13</v>
      </c>
      <c r="J75" s="351" t="s">
        <v>297</v>
      </c>
      <c r="K75" s="354">
        <v>1.31</v>
      </c>
    </row>
    <row r="76" spans="1:11" x14ac:dyDescent="0.2">
      <c r="A76" s="69" t="s">
        <v>85</v>
      </c>
      <c r="B76" s="360">
        <f>SUM(B4,B12,B20,B28,B36,B44,B52,B60,B68)</f>
        <v>1.3</v>
      </c>
      <c r="C76" s="360">
        <f t="shared" ref="C76:K76" si="9">SUM(C4,C12,C20,C28,C36,C44,C52,C60,C68)</f>
        <v>5.21</v>
      </c>
      <c r="D76" s="360">
        <f t="shared" si="9"/>
        <v>13.07</v>
      </c>
      <c r="E76" s="360">
        <f t="shared" si="9"/>
        <v>0</v>
      </c>
      <c r="F76" s="360">
        <f t="shared" si="9"/>
        <v>1</v>
      </c>
      <c r="G76" s="360">
        <f t="shared" si="9"/>
        <v>0</v>
      </c>
      <c r="H76" s="360">
        <f t="shared" si="9"/>
        <v>0</v>
      </c>
      <c r="I76" s="360">
        <f t="shared" si="9"/>
        <v>5.58</v>
      </c>
      <c r="J76" s="360">
        <f t="shared" si="9"/>
        <v>0</v>
      </c>
      <c r="K76" s="361">
        <f t="shared" si="9"/>
        <v>7.94</v>
      </c>
    </row>
    <row r="77" spans="1:11" x14ac:dyDescent="0.2">
      <c r="A77" s="56" t="s">
        <v>182</v>
      </c>
      <c r="B77" s="350">
        <f t="shared" ref="B77:K83" si="10">SUM(B5,B13,B21,B29,B37,B45,B53,B61,B69)</f>
        <v>0.3</v>
      </c>
      <c r="C77" s="350">
        <f t="shared" si="10"/>
        <v>0</v>
      </c>
      <c r="D77" s="350">
        <f t="shared" si="10"/>
        <v>1</v>
      </c>
      <c r="E77" s="350">
        <f t="shared" si="10"/>
        <v>0</v>
      </c>
      <c r="F77" s="350">
        <f t="shared" si="10"/>
        <v>0</v>
      </c>
      <c r="G77" s="350">
        <f t="shared" si="10"/>
        <v>0</v>
      </c>
      <c r="H77" s="350">
        <f t="shared" si="10"/>
        <v>0</v>
      </c>
      <c r="I77" s="350">
        <f t="shared" si="10"/>
        <v>0.11</v>
      </c>
      <c r="J77" s="350">
        <f t="shared" si="10"/>
        <v>0</v>
      </c>
      <c r="K77" s="362">
        <f t="shared" si="10"/>
        <v>0</v>
      </c>
    </row>
    <row r="78" spans="1:11" x14ac:dyDescent="0.2">
      <c r="A78" s="56" t="s">
        <v>183</v>
      </c>
      <c r="B78" s="350">
        <f t="shared" si="10"/>
        <v>0</v>
      </c>
      <c r="C78" s="350">
        <f t="shared" si="10"/>
        <v>0</v>
      </c>
      <c r="D78" s="350">
        <f t="shared" si="10"/>
        <v>0.17</v>
      </c>
      <c r="E78" s="350">
        <f t="shared" si="10"/>
        <v>0</v>
      </c>
      <c r="F78" s="350">
        <f t="shared" si="10"/>
        <v>0</v>
      </c>
      <c r="G78" s="350">
        <f t="shared" si="10"/>
        <v>0</v>
      </c>
      <c r="H78" s="350">
        <f t="shared" si="10"/>
        <v>0</v>
      </c>
      <c r="I78" s="350">
        <f t="shared" si="10"/>
        <v>0.37</v>
      </c>
      <c r="J78" s="350">
        <f t="shared" si="10"/>
        <v>0</v>
      </c>
      <c r="K78" s="362">
        <f t="shared" si="10"/>
        <v>0</v>
      </c>
    </row>
    <row r="79" spans="1:11" x14ac:dyDescent="0.2">
      <c r="A79" s="56" t="s">
        <v>179</v>
      </c>
      <c r="B79" s="350">
        <f t="shared" si="10"/>
        <v>0</v>
      </c>
      <c r="C79" s="350">
        <f t="shared" si="10"/>
        <v>0</v>
      </c>
      <c r="D79" s="350">
        <f t="shared" si="10"/>
        <v>0</v>
      </c>
      <c r="E79" s="350">
        <f t="shared" si="10"/>
        <v>0</v>
      </c>
      <c r="F79" s="350">
        <f t="shared" si="10"/>
        <v>1</v>
      </c>
      <c r="G79" s="350">
        <f t="shared" si="10"/>
        <v>0</v>
      </c>
      <c r="H79" s="350">
        <f t="shared" si="10"/>
        <v>0</v>
      </c>
      <c r="I79" s="350">
        <f t="shared" si="10"/>
        <v>0</v>
      </c>
      <c r="J79" s="350">
        <f t="shared" si="10"/>
        <v>0</v>
      </c>
      <c r="K79" s="362">
        <f t="shared" si="10"/>
        <v>0</v>
      </c>
    </row>
    <row r="80" spans="1:11" x14ac:dyDescent="0.2">
      <c r="A80" s="56" t="s">
        <v>180</v>
      </c>
      <c r="B80" s="350">
        <f t="shared" si="10"/>
        <v>1</v>
      </c>
      <c r="C80" s="350">
        <f t="shared" si="10"/>
        <v>3.2100000000000004</v>
      </c>
      <c r="D80" s="350">
        <f t="shared" si="10"/>
        <v>8.7799999999999994</v>
      </c>
      <c r="E80" s="350">
        <f t="shared" si="10"/>
        <v>0</v>
      </c>
      <c r="F80" s="350">
        <f t="shared" si="10"/>
        <v>0</v>
      </c>
      <c r="G80" s="350">
        <f t="shared" si="10"/>
        <v>0</v>
      </c>
      <c r="H80" s="350">
        <f t="shared" si="10"/>
        <v>0</v>
      </c>
      <c r="I80" s="350">
        <f t="shared" si="10"/>
        <v>1.54</v>
      </c>
      <c r="J80" s="350">
        <f t="shared" si="10"/>
        <v>0</v>
      </c>
      <c r="K80" s="362">
        <f t="shared" si="10"/>
        <v>5.74</v>
      </c>
    </row>
    <row r="81" spans="1:23" x14ac:dyDescent="0.2">
      <c r="A81" s="56" t="s">
        <v>181</v>
      </c>
      <c r="B81" s="350">
        <f t="shared" si="10"/>
        <v>0</v>
      </c>
      <c r="C81" s="350">
        <f t="shared" si="10"/>
        <v>0</v>
      </c>
      <c r="D81" s="350">
        <f t="shared" si="10"/>
        <v>1.48</v>
      </c>
      <c r="E81" s="350">
        <f t="shared" si="10"/>
        <v>0</v>
      </c>
      <c r="F81" s="350">
        <f t="shared" si="10"/>
        <v>0</v>
      </c>
      <c r="G81" s="350">
        <f t="shared" si="10"/>
        <v>0</v>
      </c>
      <c r="H81" s="350">
        <f t="shared" si="10"/>
        <v>0</v>
      </c>
      <c r="I81" s="350">
        <f t="shared" si="10"/>
        <v>0.55000000000000004</v>
      </c>
      <c r="J81" s="350">
        <f t="shared" si="10"/>
        <v>0</v>
      </c>
      <c r="K81" s="362">
        <f t="shared" si="10"/>
        <v>0.5</v>
      </c>
    </row>
    <row r="82" spans="1:23" x14ac:dyDescent="0.2">
      <c r="A82" s="56" t="s">
        <v>184</v>
      </c>
      <c r="B82" s="355">
        <f t="shared" si="10"/>
        <v>0</v>
      </c>
      <c r="C82" s="355">
        <f t="shared" si="10"/>
        <v>2</v>
      </c>
      <c r="D82" s="355">
        <f t="shared" si="10"/>
        <v>1.6400000000000001</v>
      </c>
      <c r="E82" s="355">
        <f t="shared" si="10"/>
        <v>0</v>
      </c>
      <c r="F82" s="355">
        <f t="shared" si="10"/>
        <v>0</v>
      </c>
      <c r="G82" s="355">
        <f t="shared" si="10"/>
        <v>0</v>
      </c>
      <c r="H82" s="355">
        <f t="shared" si="10"/>
        <v>0</v>
      </c>
      <c r="I82" s="355">
        <f t="shared" si="10"/>
        <v>3.0100000000000002</v>
      </c>
      <c r="J82" s="355">
        <f t="shared" si="10"/>
        <v>0</v>
      </c>
      <c r="K82" s="362">
        <f t="shared" si="10"/>
        <v>1.7</v>
      </c>
    </row>
    <row r="83" spans="1:23" ht="14.25" customHeight="1" thickBot="1" x14ac:dyDescent="0.25">
      <c r="A83" s="70" t="s">
        <v>198</v>
      </c>
      <c r="B83" s="363">
        <f t="shared" si="10"/>
        <v>1</v>
      </c>
      <c r="C83" s="363">
        <f t="shared" si="10"/>
        <v>1.9</v>
      </c>
      <c r="D83" s="363">
        <f t="shared" si="10"/>
        <v>5.18</v>
      </c>
      <c r="E83" s="363">
        <f t="shared" si="10"/>
        <v>0</v>
      </c>
      <c r="F83" s="363">
        <f t="shared" si="10"/>
        <v>1</v>
      </c>
      <c r="G83" s="363">
        <f t="shared" si="10"/>
        <v>0</v>
      </c>
      <c r="H83" s="363">
        <f t="shared" si="10"/>
        <v>0</v>
      </c>
      <c r="I83" s="363">
        <f t="shared" si="10"/>
        <v>1.5</v>
      </c>
      <c r="J83" s="363">
        <f t="shared" si="10"/>
        <v>0</v>
      </c>
      <c r="K83" s="364">
        <f t="shared" si="10"/>
        <v>4.1099999999999994</v>
      </c>
    </row>
    <row r="84" spans="1:23" x14ac:dyDescent="0.2">
      <c r="B84" s="365"/>
    </row>
    <row r="85" spans="1:23" ht="12.75" customHeight="1" x14ac:dyDescent="0.2">
      <c r="A85" s="656"/>
      <c r="B85" s="656"/>
      <c r="C85" s="656"/>
      <c r="D85" s="656"/>
      <c r="E85" s="656"/>
      <c r="F85" s="656"/>
      <c r="G85" s="656"/>
      <c r="H85" s="656"/>
      <c r="I85" s="656"/>
      <c r="J85" s="656"/>
      <c r="K85" s="656"/>
    </row>
    <row r="86" spans="1:23" ht="15" customHeight="1" x14ac:dyDescent="0.2">
      <c r="A86" s="651"/>
      <c r="B86" s="651"/>
      <c r="C86" s="651"/>
      <c r="D86" s="651"/>
      <c r="E86" s="651"/>
      <c r="F86" s="651"/>
      <c r="G86" s="651"/>
      <c r="H86" s="651"/>
      <c r="I86" s="651"/>
      <c r="J86" s="651"/>
      <c r="K86" s="651"/>
    </row>
    <row r="87" spans="1:23" ht="45" customHeight="1" x14ac:dyDescent="0.2">
      <c r="A87" s="593"/>
      <c r="B87" s="593"/>
      <c r="C87" s="593"/>
      <c r="D87" s="593"/>
      <c r="E87" s="593"/>
      <c r="F87" s="593"/>
      <c r="G87" s="593"/>
      <c r="H87" s="593"/>
      <c r="I87" s="593"/>
      <c r="J87" s="593"/>
      <c r="K87" s="593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1:23" ht="30" customHeight="1" x14ac:dyDescent="0.2">
      <c r="A88" s="593"/>
      <c r="B88" s="593"/>
      <c r="C88" s="593"/>
      <c r="D88" s="593"/>
      <c r="E88" s="593"/>
      <c r="F88" s="593"/>
      <c r="G88" s="593"/>
      <c r="H88" s="593"/>
      <c r="I88" s="593"/>
      <c r="J88" s="593"/>
      <c r="K88" s="593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</row>
    <row r="89" spans="1:23" x14ac:dyDescent="0.2">
      <c r="A89" s="593"/>
      <c r="B89" s="593"/>
      <c r="C89" s="593"/>
      <c r="D89" s="593"/>
      <c r="E89" s="593"/>
      <c r="F89" s="593"/>
      <c r="G89" s="593"/>
      <c r="H89" s="593"/>
      <c r="I89" s="593"/>
      <c r="J89" s="593"/>
      <c r="K89" s="593"/>
      <c r="L89" s="593"/>
      <c r="M89" s="593"/>
    </row>
    <row r="90" spans="1:23" ht="26.25" customHeight="1" x14ac:dyDescent="0.2">
      <c r="A90" s="651"/>
      <c r="B90" s="651"/>
      <c r="C90" s="651"/>
      <c r="D90" s="651"/>
      <c r="E90" s="651"/>
      <c r="F90" s="651"/>
      <c r="G90" s="651"/>
      <c r="H90" s="651"/>
      <c r="I90" s="651"/>
      <c r="J90" s="651"/>
      <c r="K90" s="651"/>
    </row>
    <row r="91" spans="1:23" x14ac:dyDescent="0.2">
      <c r="A91" s="620"/>
      <c r="B91" s="620"/>
      <c r="C91" s="620"/>
      <c r="D91" s="620"/>
      <c r="E91" s="620"/>
      <c r="F91" s="620"/>
      <c r="G91" s="620"/>
      <c r="H91" s="620"/>
      <c r="I91" s="620"/>
      <c r="J91" s="620"/>
      <c r="K91" s="620"/>
      <c r="L91" s="620"/>
    </row>
    <row r="92" spans="1:23" x14ac:dyDescent="0.2">
      <c r="B92" s="177"/>
    </row>
    <row r="93" spans="1:23" x14ac:dyDescent="0.2">
      <c r="B93" s="177"/>
    </row>
    <row r="94" spans="1:23" x14ac:dyDescent="0.2">
      <c r="B94" s="177"/>
    </row>
    <row r="95" spans="1:23" x14ac:dyDescent="0.2">
      <c r="B95" s="177"/>
    </row>
    <row r="96" spans="1:23" x14ac:dyDescent="0.2">
      <c r="B96" s="177"/>
    </row>
    <row r="97" spans="2:2" x14ac:dyDescent="0.2">
      <c r="B97" s="177"/>
    </row>
    <row r="98" spans="2:2" x14ac:dyDescent="0.2">
      <c r="B98" s="177"/>
    </row>
    <row r="99" spans="2:2" x14ac:dyDescent="0.2">
      <c r="B99" s="177"/>
    </row>
    <row r="100" spans="2:2" x14ac:dyDescent="0.2">
      <c r="B100" s="177"/>
    </row>
    <row r="101" spans="2:2" x14ac:dyDescent="0.2">
      <c r="B101" s="177"/>
    </row>
    <row r="102" spans="2:2" x14ac:dyDescent="0.2">
      <c r="B102" s="177"/>
    </row>
    <row r="103" spans="2:2" x14ac:dyDescent="0.2">
      <c r="B103" s="177"/>
    </row>
    <row r="104" spans="2:2" x14ac:dyDescent="0.2">
      <c r="B104" s="177"/>
    </row>
    <row r="105" spans="2:2" x14ac:dyDescent="0.2">
      <c r="B105" s="177"/>
    </row>
    <row r="106" spans="2:2" x14ac:dyDescent="0.2">
      <c r="B106" s="177"/>
    </row>
    <row r="107" spans="2:2" x14ac:dyDescent="0.2">
      <c r="B107" s="177"/>
    </row>
    <row r="108" spans="2:2" x14ac:dyDescent="0.2">
      <c r="B108" s="177"/>
    </row>
  </sheetData>
  <sheetProtection password="CC7B" sheet="1" objects="1" scenarios="1"/>
  <mergeCells count="12">
    <mergeCell ref="A85:K85"/>
    <mergeCell ref="A86:K86"/>
    <mergeCell ref="A2:A3"/>
    <mergeCell ref="A1:K1"/>
    <mergeCell ref="B2:G2"/>
    <mergeCell ref="K2:K3"/>
    <mergeCell ref="H2:J2"/>
    <mergeCell ref="A87:K87"/>
    <mergeCell ref="A88:K88"/>
    <mergeCell ref="A89:M89"/>
    <mergeCell ref="A90:K90"/>
    <mergeCell ref="A91:L91"/>
  </mergeCells>
  <pageMargins left="0.70866141732283472" right="0.70866141732283472" top="0.74803149606299213" bottom="0.74803149606299213" header="0.31496062992125984" footer="0.31496062992125984"/>
  <pageSetup paperSize="9" scale="76" firstPageNumber="131" orientation="landscape" useFirstPageNumber="1" r:id="rId1"/>
  <headerFooter>
    <oddFooter>&amp;C&amp;P</oddFooter>
  </headerFooter>
  <rowBreaks count="2" manualBreakCount="2">
    <brk id="43" max="10" man="1"/>
    <brk id="83" max="10" man="1"/>
  </rowBreaks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H40"/>
  <sheetViews>
    <sheetView zoomScaleNormal="100" workbookViewId="0">
      <selection activeCell="J40" sqref="J40"/>
    </sheetView>
  </sheetViews>
  <sheetFormatPr defaultColWidth="9.140625" defaultRowHeight="12.75" x14ac:dyDescent="0.2"/>
  <cols>
    <col min="1" max="1" width="35.5703125" style="2" customWidth="1"/>
    <col min="2" max="2" width="7.42578125" style="1" customWidth="1"/>
    <col min="3" max="3" width="10.7109375" style="1" customWidth="1"/>
    <col min="4" max="4" width="16.85546875" style="1" customWidth="1"/>
    <col min="5" max="5" width="14.5703125" style="1" customWidth="1"/>
    <col min="6" max="16384" width="9.140625" style="1"/>
  </cols>
  <sheetData>
    <row r="1" spans="1:5" ht="42.75" customHeight="1" x14ac:dyDescent="0.2">
      <c r="A1" s="662" t="s">
        <v>175</v>
      </c>
      <c r="B1" s="663"/>
      <c r="C1" s="664"/>
      <c r="D1" s="664"/>
      <c r="E1" s="665"/>
    </row>
    <row r="2" spans="1:5" s="5" customFormat="1" ht="38.25" customHeight="1" x14ac:dyDescent="0.2">
      <c r="A2" s="512" t="s">
        <v>242</v>
      </c>
      <c r="B2" s="510" t="s">
        <v>38</v>
      </c>
      <c r="C2" s="666"/>
      <c r="D2" s="511"/>
      <c r="E2" s="668" t="s">
        <v>328</v>
      </c>
    </row>
    <row r="3" spans="1:5" s="5" customFormat="1" ht="15" customHeight="1" x14ac:dyDescent="0.2">
      <c r="A3" s="671"/>
      <c r="B3" s="667" t="s">
        <v>327</v>
      </c>
      <c r="C3" s="667"/>
      <c r="D3" s="643" t="s">
        <v>329</v>
      </c>
      <c r="E3" s="669"/>
    </row>
    <row r="4" spans="1:5" s="5" customFormat="1" ht="51" x14ac:dyDescent="0.2">
      <c r="A4" s="555"/>
      <c r="B4" s="19" t="s">
        <v>67</v>
      </c>
      <c r="C4" s="19" t="s">
        <v>102</v>
      </c>
      <c r="D4" s="643"/>
      <c r="E4" s="670"/>
    </row>
    <row r="5" spans="1:5" s="6" customFormat="1" x14ac:dyDescent="0.2">
      <c r="A5" s="33" t="s">
        <v>307</v>
      </c>
      <c r="B5" s="158"/>
      <c r="C5" s="149"/>
      <c r="D5" s="149">
        <v>3</v>
      </c>
      <c r="E5" s="366"/>
    </row>
    <row r="6" spans="1:5" s="6" customFormat="1" x14ac:dyDescent="0.2">
      <c r="A6" s="11" t="s">
        <v>231</v>
      </c>
      <c r="B6" s="12"/>
      <c r="C6" s="43"/>
      <c r="D6" s="43">
        <v>1</v>
      </c>
      <c r="E6" s="367"/>
    </row>
    <row r="7" spans="1:5" s="6" customFormat="1" x14ac:dyDescent="0.2">
      <c r="A7" s="11" t="s">
        <v>88</v>
      </c>
      <c r="B7" s="12"/>
      <c r="C7" s="43"/>
      <c r="D7" s="43"/>
      <c r="E7" s="367"/>
    </row>
    <row r="8" spans="1:5" s="6" customFormat="1" x14ac:dyDescent="0.2">
      <c r="A8" s="11" t="s">
        <v>232</v>
      </c>
      <c r="B8" s="12"/>
      <c r="C8" s="43"/>
      <c r="D8" s="43">
        <v>2</v>
      </c>
      <c r="E8" s="367"/>
    </row>
    <row r="9" spans="1:5" s="6" customFormat="1" x14ac:dyDescent="0.2">
      <c r="A9" s="11" t="s">
        <v>88</v>
      </c>
      <c r="B9" s="12"/>
      <c r="C9" s="43"/>
      <c r="D9" s="43"/>
      <c r="E9" s="367"/>
    </row>
    <row r="10" spans="1:5" s="6" customFormat="1" x14ac:dyDescent="0.2">
      <c r="A10" s="33" t="s">
        <v>246</v>
      </c>
      <c r="B10" s="158"/>
      <c r="C10" s="149"/>
      <c r="D10" s="149">
        <v>1</v>
      </c>
      <c r="E10" s="366"/>
    </row>
    <row r="11" spans="1:5" s="6" customFormat="1" x14ac:dyDescent="0.2">
      <c r="A11" s="11" t="s">
        <v>231</v>
      </c>
      <c r="B11" s="12"/>
      <c r="C11" s="43"/>
      <c r="D11" s="43"/>
      <c r="E11" s="367"/>
    </row>
    <row r="12" spans="1:5" s="6" customFormat="1" x14ac:dyDescent="0.2">
      <c r="A12" s="11" t="s">
        <v>88</v>
      </c>
      <c r="B12" s="12"/>
      <c r="C12" s="43"/>
      <c r="D12" s="43"/>
      <c r="E12" s="367"/>
    </row>
    <row r="13" spans="1:5" s="6" customFormat="1" x14ac:dyDescent="0.2">
      <c r="A13" s="11" t="s">
        <v>232</v>
      </c>
      <c r="B13" s="12"/>
      <c r="C13" s="43"/>
      <c r="D13" s="43">
        <v>1</v>
      </c>
      <c r="E13" s="367"/>
    </row>
    <row r="14" spans="1:5" s="6" customFormat="1" x14ac:dyDescent="0.2">
      <c r="A14" s="11" t="s">
        <v>88</v>
      </c>
      <c r="B14" s="12"/>
      <c r="C14" s="43"/>
      <c r="D14" s="43"/>
      <c r="E14" s="367"/>
    </row>
    <row r="15" spans="1:5" s="6" customFormat="1" x14ac:dyDescent="0.2">
      <c r="A15" s="33" t="s">
        <v>308</v>
      </c>
      <c r="B15" s="158"/>
      <c r="C15" s="149"/>
      <c r="D15" s="149">
        <v>1</v>
      </c>
      <c r="E15" s="366"/>
    </row>
    <row r="16" spans="1:5" s="6" customFormat="1" x14ac:dyDescent="0.2">
      <c r="A16" s="11" t="s">
        <v>231</v>
      </c>
      <c r="B16" s="12"/>
      <c r="C16" s="43"/>
      <c r="D16" s="43"/>
      <c r="E16" s="367"/>
    </row>
    <row r="17" spans="1:5" s="6" customFormat="1" x14ac:dyDescent="0.2">
      <c r="A17" s="11" t="s">
        <v>88</v>
      </c>
      <c r="B17" s="12"/>
      <c r="C17" s="43"/>
      <c r="D17" s="43"/>
      <c r="E17" s="367"/>
    </row>
    <row r="18" spans="1:5" s="6" customFormat="1" x14ac:dyDescent="0.2">
      <c r="A18" s="11" t="s">
        <v>232</v>
      </c>
      <c r="B18" s="12"/>
      <c r="C18" s="43"/>
      <c r="D18" s="43">
        <v>1</v>
      </c>
      <c r="E18" s="367"/>
    </row>
    <row r="19" spans="1:5" s="6" customFormat="1" x14ac:dyDescent="0.2">
      <c r="A19" s="11" t="s">
        <v>88</v>
      </c>
      <c r="B19" s="12"/>
      <c r="C19" s="43"/>
      <c r="D19" s="43"/>
      <c r="E19" s="367"/>
    </row>
    <row r="20" spans="1:5" s="6" customFormat="1" x14ac:dyDescent="0.2">
      <c r="A20" s="33" t="s">
        <v>304</v>
      </c>
      <c r="B20" s="158"/>
      <c r="C20" s="149"/>
      <c r="D20" s="149">
        <v>1</v>
      </c>
      <c r="E20" s="366">
        <v>37</v>
      </c>
    </row>
    <row r="21" spans="1:5" s="6" customFormat="1" x14ac:dyDescent="0.2">
      <c r="A21" s="11" t="s">
        <v>231</v>
      </c>
      <c r="B21" s="12"/>
      <c r="C21" s="43"/>
      <c r="D21" s="43">
        <v>1</v>
      </c>
      <c r="E21" s="367"/>
    </row>
    <row r="22" spans="1:5" s="6" customFormat="1" x14ac:dyDescent="0.2">
      <c r="A22" s="11" t="s">
        <v>88</v>
      </c>
      <c r="B22" s="12"/>
      <c r="C22" s="43"/>
      <c r="D22" s="43"/>
      <c r="E22" s="367"/>
    </row>
    <row r="23" spans="1:5" s="6" customFormat="1" x14ac:dyDescent="0.2">
      <c r="A23" s="11" t="s">
        <v>232</v>
      </c>
      <c r="B23" s="12">
        <v>1</v>
      </c>
      <c r="C23" s="43"/>
      <c r="D23" s="43">
        <v>1</v>
      </c>
      <c r="E23" s="367"/>
    </row>
    <row r="24" spans="1:5" s="6" customFormat="1" x14ac:dyDescent="0.2">
      <c r="A24" s="11" t="s">
        <v>88</v>
      </c>
      <c r="B24" s="12"/>
      <c r="C24" s="43"/>
      <c r="D24" s="43"/>
      <c r="E24" s="367"/>
    </row>
    <row r="25" spans="1:5" s="6" customFormat="1" x14ac:dyDescent="0.2">
      <c r="A25" s="33" t="s">
        <v>305</v>
      </c>
      <c r="B25" s="158"/>
      <c r="C25" s="149"/>
      <c r="D25" s="149">
        <v>1</v>
      </c>
      <c r="E25" s="366"/>
    </row>
    <row r="26" spans="1:5" s="6" customFormat="1" x14ac:dyDescent="0.2">
      <c r="A26" s="11" t="s">
        <v>231</v>
      </c>
      <c r="B26" s="12"/>
      <c r="C26" s="43"/>
      <c r="D26" s="43"/>
      <c r="E26" s="367"/>
    </row>
    <row r="27" spans="1:5" s="6" customFormat="1" x14ac:dyDescent="0.2">
      <c r="A27" s="11" t="s">
        <v>88</v>
      </c>
      <c r="B27" s="12"/>
      <c r="C27" s="43"/>
      <c r="D27" s="43"/>
      <c r="E27" s="367"/>
    </row>
    <row r="28" spans="1:5" s="6" customFormat="1" x14ac:dyDescent="0.2">
      <c r="A28" s="11" t="s">
        <v>232</v>
      </c>
      <c r="B28" s="12"/>
      <c r="C28" s="43"/>
      <c r="D28" s="43">
        <v>1</v>
      </c>
      <c r="E28" s="367"/>
    </row>
    <row r="29" spans="1:5" s="6" customFormat="1" x14ac:dyDescent="0.2">
      <c r="A29" s="11" t="s">
        <v>88</v>
      </c>
      <c r="B29" s="12"/>
      <c r="C29" s="43"/>
      <c r="D29" s="43"/>
      <c r="E29" s="367"/>
    </row>
    <row r="30" spans="1:5" x14ac:dyDescent="0.2">
      <c r="A30" s="9" t="s">
        <v>64</v>
      </c>
      <c r="B30" s="368"/>
      <c r="C30" s="369"/>
      <c r="D30" s="369">
        <v>2</v>
      </c>
      <c r="E30" s="370"/>
    </row>
    <row r="31" spans="1:5" x14ac:dyDescent="0.2">
      <c r="A31" s="25" t="s">
        <v>88</v>
      </c>
      <c r="B31" s="320"/>
      <c r="C31" s="371"/>
      <c r="D31" s="371"/>
      <c r="E31" s="372"/>
    </row>
    <row r="32" spans="1:5" x14ac:dyDescent="0.2">
      <c r="A32" s="9" t="s">
        <v>65</v>
      </c>
      <c r="B32" s="368">
        <v>1</v>
      </c>
      <c r="C32" s="369"/>
      <c r="D32" s="369">
        <v>6</v>
      </c>
      <c r="E32" s="370">
        <v>37</v>
      </c>
    </row>
    <row r="33" spans="1:8" ht="13.5" thickBot="1" x14ac:dyDescent="0.25">
      <c r="A33" s="57" t="s">
        <v>88</v>
      </c>
      <c r="B33" s="373"/>
      <c r="C33" s="374"/>
      <c r="D33" s="374"/>
      <c r="E33" s="375"/>
    </row>
    <row r="35" spans="1:8" ht="38.25" customHeight="1" x14ac:dyDescent="0.2">
      <c r="A35" s="593"/>
      <c r="B35" s="593"/>
      <c r="C35" s="593"/>
      <c r="D35" s="593"/>
      <c r="E35" s="593"/>
      <c r="F35" s="37"/>
      <c r="G35" s="37"/>
      <c r="H35" s="37"/>
    </row>
    <row r="36" spans="1:8" ht="31.5" customHeight="1" x14ac:dyDescent="0.2">
      <c r="A36" s="593"/>
      <c r="B36" s="593"/>
      <c r="C36" s="593"/>
      <c r="D36" s="593"/>
      <c r="E36" s="593"/>
      <c r="F36" s="44"/>
      <c r="G36" s="44"/>
      <c r="H36" s="44"/>
    </row>
    <row r="37" spans="1:8" ht="31.5" customHeight="1" x14ac:dyDescent="0.2">
      <c r="A37" s="593"/>
      <c r="B37" s="593"/>
      <c r="C37" s="593"/>
      <c r="D37" s="593"/>
      <c r="E37" s="593"/>
      <c r="F37" s="63"/>
      <c r="G37" s="63"/>
      <c r="H37" s="63"/>
    </row>
    <row r="38" spans="1:8" x14ac:dyDescent="0.2">
      <c r="A38" s="584"/>
      <c r="B38" s="584"/>
      <c r="C38" s="584"/>
      <c r="D38" s="584"/>
      <c r="E38" s="584"/>
    </row>
    <row r="40" spans="1:8" x14ac:dyDescent="0.2">
      <c r="A40" s="20"/>
    </row>
  </sheetData>
  <sheetProtection password="CC7B" sheet="1" objects="1" scenarios="1"/>
  <mergeCells count="10">
    <mergeCell ref="A36:E36"/>
    <mergeCell ref="A38:E38"/>
    <mergeCell ref="A1:E1"/>
    <mergeCell ref="B2:D2"/>
    <mergeCell ref="B3:C3"/>
    <mergeCell ref="D3:D4"/>
    <mergeCell ref="A35:E35"/>
    <mergeCell ref="E2:E4"/>
    <mergeCell ref="A37:E37"/>
    <mergeCell ref="A2:A4"/>
  </mergeCells>
  <pageMargins left="0.70866141732283472" right="0.70866141732283472" top="0.74803149606299213" bottom="0.74803149606299213" header="0.31496062992125984" footer="0.31496062992125984"/>
  <pageSetup paperSize="9" firstPageNumber="133" orientation="portrait" useFirstPageNumber="1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Normal="100" workbookViewId="0">
      <selection activeCell="H3" sqref="H3"/>
    </sheetView>
  </sheetViews>
  <sheetFormatPr defaultColWidth="9.140625" defaultRowHeight="12.75" x14ac:dyDescent="0.2"/>
  <cols>
    <col min="1" max="1" width="33.42578125" style="2" customWidth="1"/>
    <col min="2" max="2" width="10.5703125" style="3" customWidth="1"/>
    <col min="3" max="3" width="11.42578125" style="1" customWidth="1"/>
    <col min="4" max="4" width="15.140625" style="1" customWidth="1"/>
    <col min="5" max="5" width="13.42578125" style="1" customWidth="1"/>
    <col min="6" max="16384" width="9.140625" style="1"/>
  </cols>
  <sheetData>
    <row r="1" spans="1:16" ht="41.25" customHeight="1" x14ac:dyDescent="0.2">
      <c r="A1" s="672" t="s">
        <v>161</v>
      </c>
      <c r="B1" s="663"/>
      <c r="C1" s="663"/>
      <c r="D1" s="663"/>
      <c r="E1" s="665"/>
    </row>
    <row r="2" spans="1:16" s="5" customFormat="1" ht="38.25" customHeight="1" x14ac:dyDescent="0.2">
      <c r="A2" s="160" t="s">
        <v>293</v>
      </c>
      <c r="B2" s="673" t="s">
        <v>95</v>
      </c>
      <c r="C2" s="673"/>
      <c r="D2" s="153"/>
      <c r="E2" s="674" t="s">
        <v>4</v>
      </c>
    </row>
    <row r="3" spans="1:16" s="5" customFormat="1" ht="41.25" customHeight="1" x14ac:dyDescent="0.2">
      <c r="A3" s="8"/>
      <c r="B3" s="153" t="s">
        <v>4</v>
      </c>
      <c r="C3" s="153" t="s">
        <v>51</v>
      </c>
      <c r="D3" s="153" t="s">
        <v>50</v>
      </c>
      <c r="E3" s="674"/>
    </row>
    <row r="4" spans="1:16" ht="15" customHeight="1" x14ac:dyDescent="0.2">
      <c r="A4" s="207" t="s">
        <v>331</v>
      </c>
      <c r="B4" s="376" t="s">
        <v>243</v>
      </c>
      <c r="C4" s="254"/>
      <c r="D4" s="254">
        <f>1+1+1+1</f>
        <v>4</v>
      </c>
      <c r="E4" s="377">
        <f>B4+D4</f>
        <v>5</v>
      </c>
    </row>
    <row r="5" spans="1:16" ht="15" customHeight="1" x14ac:dyDescent="0.2">
      <c r="A5" s="207" t="s">
        <v>330</v>
      </c>
      <c r="B5" s="378"/>
      <c r="C5" s="254"/>
      <c r="D5" s="254">
        <f>6+15</f>
        <v>21</v>
      </c>
      <c r="E5" s="377">
        <f t="shared" ref="E5:E9" si="0">SUM(B5,D5)</f>
        <v>21</v>
      </c>
    </row>
    <row r="6" spans="1:16" ht="15" customHeight="1" x14ac:dyDescent="0.2">
      <c r="A6" s="207" t="s">
        <v>332</v>
      </c>
      <c r="B6" s="378"/>
      <c r="C6" s="254"/>
      <c r="D6" s="254">
        <f>12+5</f>
        <v>17</v>
      </c>
      <c r="E6" s="377">
        <f t="shared" si="0"/>
        <v>17</v>
      </c>
    </row>
    <row r="7" spans="1:16" ht="25.5" x14ac:dyDescent="0.2">
      <c r="A7" s="207" t="s">
        <v>334</v>
      </c>
      <c r="B7" s="378"/>
      <c r="C7" s="254"/>
      <c r="D7" s="254">
        <f>2</f>
        <v>2</v>
      </c>
      <c r="E7" s="377">
        <f t="shared" si="0"/>
        <v>2</v>
      </c>
    </row>
    <row r="8" spans="1:16" ht="25.5" x14ac:dyDescent="0.2">
      <c r="A8" s="207" t="s">
        <v>335</v>
      </c>
      <c r="B8" s="378"/>
      <c r="C8" s="254"/>
      <c r="D8" s="254">
        <v>8</v>
      </c>
      <c r="E8" s="377">
        <f t="shared" si="0"/>
        <v>8</v>
      </c>
    </row>
    <row r="9" spans="1:16" ht="15" customHeight="1" thickBot="1" x14ac:dyDescent="0.25">
      <c r="A9" s="304" t="s">
        <v>333</v>
      </c>
      <c r="B9" s="379">
        <f>1000+512</f>
        <v>1512</v>
      </c>
      <c r="C9" s="248"/>
      <c r="D9" s="248"/>
      <c r="E9" s="380">
        <f t="shared" si="0"/>
        <v>1512</v>
      </c>
    </row>
    <row r="10" spans="1:16" x14ac:dyDescent="0.2">
      <c r="A10" s="46"/>
      <c r="B10" s="47"/>
      <c r="C10" s="42"/>
      <c r="D10" s="42"/>
      <c r="E10" s="42"/>
    </row>
    <row r="11" spans="1:16" x14ac:dyDescent="0.2">
      <c r="A11" s="593"/>
      <c r="B11" s="593"/>
      <c r="C11" s="593"/>
      <c r="D11" s="593"/>
      <c r="E11" s="593"/>
    </row>
    <row r="12" spans="1:16" ht="39.950000000000003" customHeight="1" x14ac:dyDescent="0.2">
      <c r="A12" s="651"/>
      <c r="B12" s="651"/>
      <c r="C12" s="651"/>
      <c r="D12" s="651"/>
      <c r="E12" s="651"/>
    </row>
    <row r="13" spans="1:16" ht="38.25" customHeight="1" x14ac:dyDescent="0.2">
      <c r="A13" s="651"/>
      <c r="B13" s="651"/>
      <c r="C13" s="651"/>
      <c r="D13" s="651"/>
      <c r="E13" s="651"/>
    </row>
    <row r="14" spans="1:16" ht="30.75" customHeight="1" x14ac:dyDescent="0.2">
      <c r="A14" s="593"/>
      <c r="B14" s="593"/>
      <c r="C14" s="593"/>
      <c r="D14" s="593"/>
      <c r="E14" s="593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16"/>
    </row>
    <row r="15" spans="1:16" ht="30" customHeight="1" x14ac:dyDescent="0.2">
      <c r="A15" s="593"/>
      <c r="B15" s="593"/>
      <c r="C15" s="593"/>
      <c r="D15" s="593"/>
      <c r="E15" s="593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16"/>
    </row>
    <row r="16" spans="1:16" ht="30" customHeight="1" x14ac:dyDescent="0.2">
      <c r="A16" s="647"/>
      <c r="B16" s="647"/>
      <c r="C16" s="647"/>
      <c r="D16" s="647"/>
      <c r="E16" s="647"/>
      <c r="F16" s="26"/>
    </row>
  </sheetData>
  <sheetProtection password="CC7B" sheet="1" objects="1" scenarios="1"/>
  <mergeCells count="9">
    <mergeCell ref="A14:E14"/>
    <mergeCell ref="A15:E15"/>
    <mergeCell ref="A16:E16"/>
    <mergeCell ref="A1:E1"/>
    <mergeCell ref="B2:C2"/>
    <mergeCell ref="E2:E3"/>
    <mergeCell ref="A11:E11"/>
    <mergeCell ref="A12:E12"/>
    <mergeCell ref="A13:E13"/>
  </mergeCells>
  <pageMargins left="0.70866141732283472" right="0.70866141732283472" top="0.74803149606299213" bottom="0.74803149606299213" header="0.31496062992125984" footer="0.31496062992125984"/>
  <pageSetup paperSize="9" scale="95" firstPageNumber="134" fitToWidth="0" orientation="portrait" useFirstPageNumber="1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:M45"/>
  <sheetViews>
    <sheetView topLeftCell="A2" zoomScaleNormal="100" workbookViewId="0">
      <selection activeCell="A41" sqref="A41:K41"/>
    </sheetView>
  </sheetViews>
  <sheetFormatPr defaultColWidth="9.140625" defaultRowHeight="12.75" x14ac:dyDescent="0.2"/>
  <cols>
    <col min="1" max="1" width="51.85546875" style="131" customWidth="1"/>
    <col min="2" max="2" width="10.140625" style="394" customWidth="1"/>
    <col min="3" max="3" width="13" style="394" customWidth="1"/>
    <col min="4" max="4" width="10" style="394" customWidth="1"/>
    <col min="5" max="5" width="9" style="394" customWidth="1"/>
    <col min="6" max="6" width="9.7109375" style="394" customWidth="1"/>
    <col min="7" max="7" width="13.42578125" style="394" customWidth="1"/>
    <col min="8" max="8" width="13" style="394" customWidth="1"/>
    <col min="9" max="9" width="12.28515625" style="394" customWidth="1"/>
    <col min="10" max="10" width="11.28515625" style="394" customWidth="1"/>
    <col min="11" max="11" width="9.140625" style="71"/>
    <col min="12" max="16384" width="9.140625" style="1"/>
  </cols>
  <sheetData>
    <row r="1" spans="1:13" ht="42" customHeight="1" x14ac:dyDescent="0.25">
      <c r="A1" s="676" t="s">
        <v>336</v>
      </c>
      <c r="B1" s="677"/>
      <c r="C1" s="677"/>
      <c r="D1" s="677"/>
      <c r="E1" s="677"/>
      <c r="F1" s="677"/>
      <c r="G1" s="677"/>
      <c r="H1" s="677"/>
      <c r="I1" s="677"/>
      <c r="J1" s="677"/>
      <c r="K1" s="678"/>
      <c r="L1" s="27"/>
    </row>
    <row r="2" spans="1:13" s="6" customFormat="1" ht="27" customHeight="1" thickBot="1" x14ac:dyDescent="0.25">
      <c r="A2" s="385" t="s">
        <v>242</v>
      </c>
      <c r="B2" s="667" t="s">
        <v>330</v>
      </c>
      <c r="C2" s="667"/>
      <c r="D2" s="667"/>
      <c r="E2" s="667" t="s">
        <v>332</v>
      </c>
      <c r="F2" s="667"/>
      <c r="G2" s="679" t="s">
        <v>338</v>
      </c>
      <c r="H2" s="681" t="s">
        <v>339</v>
      </c>
      <c r="I2" s="683" t="s">
        <v>340</v>
      </c>
      <c r="J2" s="681" t="s">
        <v>341</v>
      </c>
      <c r="K2" s="684" t="s">
        <v>87</v>
      </c>
    </row>
    <row r="3" spans="1:13" s="6" customFormat="1" ht="38.25" customHeight="1" x14ac:dyDescent="0.2">
      <c r="A3" s="386" t="s">
        <v>66</v>
      </c>
      <c r="B3" s="381" t="s">
        <v>67</v>
      </c>
      <c r="C3" s="382" t="s">
        <v>337</v>
      </c>
      <c r="D3" s="383" t="s">
        <v>342</v>
      </c>
      <c r="E3" s="383" t="s">
        <v>342</v>
      </c>
      <c r="F3" s="384" t="s">
        <v>67</v>
      </c>
      <c r="G3" s="680"/>
      <c r="H3" s="682"/>
      <c r="I3" s="680"/>
      <c r="J3" s="682"/>
      <c r="K3" s="685"/>
    </row>
    <row r="4" spans="1:13" s="6" customFormat="1" x14ac:dyDescent="0.2">
      <c r="A4" s="387" t="s">
        <v>123</v>
      </c>
      <c r="B4" s="151">
        <v>5</v>
      </c>
      <c r="C4" s="388"/>
      <c r="D4" s="388"/>
      <c r="E4" s="389"/>
      <c r="F4" s="150"/>
      <c r="G4" s="390"/>
      <c r="H4" s="391">
        <v>1</v>
      </c>
      <c r="I4" s="393"/>
      <c r="J4" s="391"/>
      <c r="K4" s="392">
        <f t="shared" ref="K4:K9" si="0">SUM(B4,F4:J4)</f>
        <v>6</v>
      </c>
    </row>
    <row r="5" spans="1:13" s="6" customFormat="1" x14ac:dyDescent="0.2">
      <c r="A5" s="387" t="s">
        <v>105</v>
      </c>
      <c r="B5" s="151">
        <v>2</v>
      </c>
      <c r="C5" s="388"/>
      <c r="D5" s="388"/>
      <c r="E5" s="389"/>
      <c r="F5" s="150"/>
      <c r="G5" s="390"/>
      <c r="H5" s="391"/>
      <c r="I5" s="393"/>
      <c r="J5" s="391"/>
      <c r="K5" s="392">
        <f t="shared" si="0"/>
        <v>2</v>
      </c>
    </row>
    <row r="6" spans="1:13" s="6" customFormat="1" x14ac:dyDescent="0.2">
      <c r="A6" s="387" t="s">
        <v>106</v>
      </c>
      <c r="B6" s="151">
        <v>1</v>
      </c>
      <c r="C6" s="388"/>
      <c r="D6" s="388"/>
      <c r="E6" s="389"/>
      <c r="F6" s="150">
        <v>4</v>
      </c>
      <c r="G6" s="390">
        <v>1</v>
      </c>
      <c r="H6" s="391"/>
      <c r="I6" s="393"/>
      <c r="J6" s="391"/>
      <c r="K6" s="392">
        <f t="shared" si="0"/>
        <v>6</v>
      </c>
    </row>
    <row r="7" spans="1:13" s="6" customFormat="1" x14ac:dyDescent="0.2">
      <c r="A7" s="387" t="s">
        <v>111</v>
      </c>
      <c r="B7" s="151">
        <v>3</v>
      </c>
      <c r="C7" s="388"/>
      <c r="D7" s="388"/>
      <c r="E7" s="389"/>
      <c r="F7" s="150"/>
      <c r="G7" s="390">
        <v>2</v>
      </c>
      <c r="H7" s="391"/>
      <c r="I7" s="393"/>
      <c r="J7" s="391"/>
      <c r="K7" s="392">
        <f t="shared" si="0"/>
        <v>5</v>
      </c>
    </row>
    <row r="8" spans="1:13" s="6" customFormat="1" x14ac:dyDescent="0.2">
      <c r="A8" s="387" t="s">
        <v>114</v>
      </c>
      <c r="B8" s="151">
        <v>1</v>
      </c>
      <c r="C8" s="388"/>
      <c r="D8" s="388"/>
      <c r="E8" s="389"/>
      <c r="F8" s="150"/>
      <c r="G8" s="390"/>
      <c r="H8" s="391"/>
      <c r="I8" s="393"/>
      <c r="J8" s="391"/>
      <c r="K8" s="392">
        <f t="shared" si="0"/>
        <v>1</v>
      </c>
    </row>
    <row r="9" spans="1:13" s="6" customFormat="1" x14ac:dyDescent="0.2">
      <c r="A9" s="387" t="s">
        <v>107</v>
      </c>
      <c r="B9" s="151">
        <v>1</v>
      </c>
      <c r="C9" s="388"/>
      <c r="D9" s="388"/>
      <c r="E9" s="389"/>
      <c r="F9" s="150"/>
      <c r="G9" s="390"/>
      <c r="H9" s="391"/>
      <c r="I9" s="393"/>
      <c r="J9" s="391"/>
      <c r="K9" s="392">
        <f t="shared" si="0"/>
        <v>1</v>
      </c>
    </row>
    <row r="10" spans="1:13" s="6" customFormat="1" x14ac:dyDescent="0.2">
      <c r="A10" s="387" t="s">
        <v>108</v>
      </c>
      <c r="B10" s="151">
        <v>5</v>
      </c>
      <c r="C10" s="388"/>
      <c r="D10" s="388"/>
      <c r="E10" s="389"/>
      <c r="F10" s="150"/>
      <c r="G10" s="390">
        <v>2</v>
      </c>
      <c r="H10" s="391"/>
      <c r="I10" s="393"/>
      <c r="J10" s="391"/>
      <c r="K10" s="392">
        <f t="shared" ref="K10:K19" si="1">SUM(B10,F10:J10)</f>
        <v>7</v>
      </c>
    </row>
    <row r="11" spans="1:13" s="6" customFormat="1" x14ac:dyDescent="0.2">
      <c r="A11" s="387" t="s">
        <v>109</v>
      </c>
      <c r="B11" s="151">
        <v>4</v>
      </c>
      <c r="C11" s="388"/>
      <c r="D11" s="388"/>
      <c r="E11" s="389"/>
      <c r="F11" s="150"/>
      <c r="G11" s="390"/>
      <c r="H11" s="391"/>
      <c r="I11" s="393"/>
      <c r="J11" s="391"/>
      <c r="K11" s="392">
        <f t="shared" si="1"/>
        <v>4</v>
      </c>
    </row>
    <row r="12" spans="1:13" s="6" customFormat="1" x14ac:dyDescent="0.2">
      <c r="A12" s="387" t="s">
        <v>110</v>
      </c>
      <c r="B12" s="151">
        <v>2</v>
      </c>
      <c r="C12" s="388"/>
      <c r="D12" s="388"/>
      <c r="E12" s="389"/>
      <c r="F12" s="150">
        <v>3</v>
      </c>
      <c r="G12" s="390"/>
      <c r="H12" s="391"/>
      <c r="I12" s="393"/>
      <c r="J12" s="391"/>
      <c r="K12" s="392">
        <f t="shared" si="1"/>
        <v>5</v>
      </c>
    </row>
    <row r="13" spans="1:13" s="6" customFormat="1" x14ac:dyDescent="0.2">
      <c r="A13" s="387" t="s">
        <v>119</v>
      </c>
      <c r="B13" s="151">
        <v>16</v>
      </c>
      <c r="C13" s="388">
        <v>2</v>
      </c>
      <c r="D13" s="388"/>
      <c r="E13" s="389"/>
      <c r="F13" s="150">
        <v>3</v>
      </c>
      <c r="G13" s="390">
        <v>17</v>
      </c>
      <c r="H13" s="391">
        <v>3</v>
      </c>
      <c r="I13" s="393">
        <v>1</v>
      </c>
      <c r="J13" s="391"/>
      <c r="K13" s="392">
        <f t="shared" si="1"/>
        <v>40</v>
      </c>
    </row>
    <row r="14" spans="1:13" s="6" customFormat="1" x14ac:dyDescent="0.2">
      <c r="A14" s="387" t="s">
        <v>126</v>
      </c>
      <c r="B14" s="151"/>
      <c r="C14" s="388"/>
      <c r="D14" s="388"/>
      <c r="E14" s="389"/>
      <c r="F14" s="150">
        <v>2</v>
      </c>
      <c r="G14" s="390"/>
      <c r="H14" s="391"/>
      <c r="I14" s="393"/>
      <c r="J14" s="391"/>
      <c r="K14" s="392">
        <f t="shared" si="1"/>
        <v>2</v>
      </c>
      <c r="M14" s="1"/>
    </row>
    <row r="15" spans="1:13" s="6" customFormat="1" x14ac:dyDescent="0.2">
      <c r="A15" s="387" t="s">
        <v>117</v>
      </c>
      <c r="B15" s="151">
        <v>4</v>
      </c>
      <c r="C15" s="388"/>
      <c r="D15" s="388"/>
      <c r="E15" s="389"/>
      <c r="F15" s="150">
        <v>1</v>
      </c>
      <c r="G15" s="390">
        <v>1</v>
      </c>
      <c r="H15" s="391"/>
      <c r="I15" s="393"/>
      <c r="J15" s="391"/>
      <c r="K15" s="392">
        <f t="shared" si="1"/>
        <v>6</v>
      </c>
    </row>
    <row r="16" spans="1:13" s="6" customFormat="1" x14ac:dyDescent="0.2">
      <c r="A16" s="387" t="s">
        <v>113</v>
      </c>
      <c r="B16" s="151">
        <v>1</v>
      </c>
      <c r="C16" s="388"/>
      <c r="D16" s="388"/>
      <c r="E16" s="389"/>
      <c r="F16" s="150"/>
      <c r="G16" s="390"/>
      <c r="H16" s="391"/>
      <c r="I16" s="393"/>
      <c r="J16" s="391"/>
      <c r="K16" s="392">
        <f t="shared" si="1"/>
        <v>1</v>
      </c>
    </row>
    <row r="17" spans="1:13" s="6" customFormat="1" x14ac:dyDescent="0.2">
      <c r="A17" s="387" t="s">
        <v>112</v>
      </c>
      <c r="B17" s="151">
        <v>6</v>
      </c>
      <c r="C17" s="388"/>
      <c r="D17" s="388"/>
      <c r="E17" s="389"/>
      <c r="F17" s="150">
        <v>3</v>
      </c>
      <c r="G17" s="390">
        <v>2</v>
      </c>
      <c r="H17" s="391"/>
      <c r="I17" s="393"/>
      <c r="J17" s="391"/>
      <c r="K17" s="392">
        <f t="shared" si="1"/>
        <v>11</v>
      </c>
    </row>
    <row r="18" spans="1:13" s="6" customFormat="1" x14ac:dyDescent="0.2">
      <c r="A18" s="387" t="s">
        <v>115</v>
      </c>
      <c r="B18" s="151"/>
      <c r="C18" s="388"/>
      <c r="D18" s="388"/>
      <c r="E18" s="389"/>
      <c r="F18" s="150"/>
      <c r="G18" s="390">
        <v>2</v>
      </c>
      <c r="H18" s="391"/>
      <c r="I18" s="393"/>
      <c r="J18" s="391"/>
      <c r="K18" s="392">
        <f t="shared" si="1"/>
        <v>2</v>
      </c>
    </row>
    <row r="19" spans="1:13" s="6" customFormat="1" x14ac:dyDescent="0.2">
      <c r="A19" s="387" t="s">
        <v>116</v>
      </c>
      <c r="B19" s="151">
        <v>6</v>
      </c>
      <c r="C19" s="388"/>
      <c r="D19" s="388">
        <v>1</v>
      </c>
      <c r="E19" s="389"/>
      <c r="F19" s="150">
        <v>1</v>
      </c>
      <c r="G19" s="390"/>
      <c r="H19" s="391">
        <v>3</v>
      </c>
      <c r="I19" s="393"/>
      <c r="J19" s="391"/>
      <c r="K19" s="392">
        <f t="shared" si="1"/>
        <v>10</v>
      </c>
    </row>
    <row r="20" spans="1:13" s="6" customFormat="1" x14ac:dyDescent="0.2">
      <c r="A20" s="387" t="s">
        <v>118</v>
      </c>
      <c r="B20" s="151">
        <v>1</v>
      </c>
      <c r="C20" s="388"/>
      <c r="D20" s="388"/>
      <c r="E20" s="389"/>
      <c r="F20" s="150"/>
      <c r="G20" s="390"/>
      <c r="H20" s="391"/>
      <c r="I20" s="393"/>
      <c r="J20" s="391"/>
      <c r="K20" s="392">
        <f t="shared" ref="K20:K25" si="2">SUM(B20,F20:J20)</f>
        <v>1</v>
      </c>
    </row>
    <row r="21" spans="1:13" s="6" customFormat="1" x14ac:dyDescent="0.2">
      <c r="A21" s="387" t="s">
        <v>120</v>
      </c>
      <c r="B21" s="151">
        <v>1</v>
      </c>
      <c r="C21" s="388"/>
      <c r="D21" s="388"/>
      <c r="E21" s="389"/>
      <c r="F21" s="150"/>
      <c r="G21" s="390"/>
      <c r="H21" s="391"/>
      <c r="I21" s="393"/>
      <c r="J21" s="391"/>
      <c r="K21" s="392">
        <f t="shared" si="2"/>
        <v>1</v>
      </c>
    </row>
    <row r="22" spans="1:13" s="6" customFormat="1" x14ac:dyDescent="0.2">
      <c r="A22" s="387" t="s">
        <v>121</v>
      </c>
      <c r="B22" s="151">
        <v>11</v>
      </c>
      <c r="C22" s="388">
        <v>1</v>
      </c>
      <c r="D22" s="388"/>
      <c r="E22" s="389"/>
      <c r="F22" s="150">
        <v>4</v>
      </c>
      <c r="G22" s="390">
        <v>1</v>
      </c>
      <c r="H22" s="391">
        <v>6</v>
      </c>
      <c r="I22" s="393"/>
      <c r="J22" s="391"/>
      <c r="K22" s="392">
        <f t="shared" si="2"/>
        <v>22</v>
      </c>
    </row>
    <row r="23" spans="1:13" s="6" customFormat="1" x14ac:dyDescent="0.2">
      <c r="A23" s="387" t="s">
        <v>122</v>
      </c>
      <c r="B23" s="151">
        <v>16</v>
      </c>
      <c r="C23" s="388"/>
      <c r="D23" s="388"/>
      <c r="E23" s="389"/>
      <c r="F23" s="150">
        <v>3</v>
      </c>
      <c r="G23" s="390">
        <v>2</v>
      </c>
      <c r="H23" s="391"/>
      <c r="I23" s="393"/>
      <c r="J23" s="391">
        <v>1</v>
      </c>
      <c r="K23" s="392">
        <f t="shared" si="2"/>
        <v>22</v>
      </c>
    </row>
    <row r="24" spans="1:13" s="6" customFormat="1" x14ac:dyDescent="0.2">
      <c r="A24" s="387" t="s">
        <v>124</v>
      </c>
      <c r="B24" s="151">
        <v>1</v>
      </c>
      <c r="C24" s="388"/>
      <c r="D24" s="388"/>
      <c r="E24" s="389"/>
      <c r="F24" s="150">
        <v>3</v>
      </c>
      <c r="G24" s="390">
        <v>1</v>
      </c>
      <c r="H24" s="391"/>
      <c r="I24" s="393"/>
      <c r="J24" s="391"/>
      <c r="K24" s="392">
        <f t="shared" si="2"/>
        <v>5</v>
      </c>
    </row>
    <row r="25" spans="1:13" s="6" customFormat="1" x14ac:dyDescent="0.2">
      <c r="A25" s="387" t="s">
        <v>125</v>
      </c>
      <c r="B25" s="151">
        <v>2</v>
      </c>
      <c r="C25" s="388"/>
      <c r="D25" s="388">
        <v>2</v>
      </c>
      <c r="E25" s="389"/>
      <c r="F25" s="150">
        <v>2</v>
      </c>
      <c r="G25" s="390">
        <v>3</v>
      </c>
      <c r="H25" s="391"/>
      <c r="I25" s="393"/>
      <c r="J25" s="391"/>
      <c r="K25" s="392">
        <f t="shared" si="2"/>
        <v>7</v>
      </c>
    </row>
    <row r="26" spans="1:13" s="6" customFormat="1" x14ac:dyDescent="0.2">
      <c r="A26" s="387" t="s">
        <v>130</v>
      </c>
      <c r="B26" s="151">
        <v>1</v>
      </c>
      <c r="C26" s="388"/>
      <c r="D26" s="388"/>
      <c r="E26" s="389"/>
      <c r="F26" s="150"/>
      <c r="G26" s="390"/>
      <c r="H26" s="391"/>
      <c r="I26" s="393"/>
      <c r="J26" s="391"/>
      <c r="K26" s="392">
        <f t="shared" ref="K26:K36" si="3">SUM(B26,F26:J26)</f>
        <v>1</v>
      </c>
    </row>
    <row r="27" spans="1:13" s="6" customFormat="1" x14ac:dyDescent="0.2">
      <c r="A27" s="387" t="s">
        <v>127</v>
      </c>
      <c r="B27" s="151">
        <v>7</v>
      </c>
      <c r="C27" s="388"/>
      <c r="D27" s="388"/>
      <c r="E27" s="389"/>
      <c r="F27" s="150">
        <v>7</v>
      </c>
      <c r="G27" s="390">
        <v>6</v>
      </c>
      <c r="H27" s="391"/>
      <c r="I27" s="393">
        <v>1</v>
      </c>
      <c r="J27" s="391">
        <v>1</v>
      </c>
      <c r="K27" s="392">
        <f t="shared" si="3"/>
        <v>22</v>
      </c>
    </row>
    <row r="28" spans="1:13" s="6" customFormat="1" x14ac:dyDescent="0.2">
      <c r="A28" s="387" t="s">
        <v>128</v>
      </c>
      <c r="B28" s="151">
        <v>6</v>
      </c>
      <c r="C28" s="388"/>
      <c r="D28" s="388"/>
      <c r="E28" s="389"/>
      <c r="F28" s="150"/>
      <c r="G28" s="390"/>
      <c r="H28" s="391"/>
      <c r="I28" s="393"/>
      <c r="J28" s="391"/>
      <c r="K28" s="392">
        <f t="shared" si="3"/>
        <v>6</v>
      </c>
    </row>
    <row r="29" spans="1:13" s="6" customFormat="1" x14ac:dyDescent="0.2">
      <c r="A29" s="387" t="s">
        <v>131</v>
      </c>
      <c r="B29" s="151">
        <v>15</v>
      </c>
      <c r="C29" s="388">
        <v>1</v>
      </c>
      <c r="D29" s="388"/>
      <c r="E29" s="389"/>
      <c r="F29" s="150">
        <v>30</v>
      </c>
      <c r="G29" s="390">
        <v>1</v>
      </c>
      <c r="H29" s="391"/>
      <c r="I29" s="393"/>
      <c r="J29" s="391"/>
      <c r="K29" s="392">
        <f t="shared" si="3"/>
        <v>46</v>
      </c>
      <c r="M29" s="1"/>
    </row>
    <row r="30" spans="1:13" s="6" customFormat="1" x14ac:dyDescent="0.2">
      <c r="A30" s="387" t="s">
        <v>132</v>
      </c>
      <c r="B30" s="151">
        <v>3</v>
      </c>
      <c r="C30" s="388"/>
      <c r="D30" s="388"/>
      <c r="E30" s="389"/>
      <c r="F30" s="150"/>
      <c r="G30" s="390">
        <v>2</v>
      </c>
      <c r="H30" s="391"/>
      <c r="I30" s="393"/>
      <c r="J30" s="391"/>
      <c r="K30" s="392">
        <f t="shared" si="3"/>
        <v>5</v>
      </c>
    </row>
    <row r="31" spans="1:13" s="6" customFormat="1" x14ac:dyDescent="0.2">
      <c r="A31" s="387" t="s">
        <v>133</v>
      </c>
      <c r="B31" s="151"/>
      <c r="C31" s="388"/>
      <c r="D31" s="388"/>
      <c r="E31" s="389"/>
      <c r="F31" s="150"/>
      <c r="G31" s="390">
        <v>2</v>
      </c>
      <c r="H31" s="391"/>
      <c r="I31" s="393"/>
      <c r="J31" s="391"/>
      <c r="K31" s="392">
        <f t="shared" si="3"/>
        <v>2</v>
      </c>
    </row>
    <row r="32" spans="1:13" s="6" customFormat="1" x14ac:dyDescent="0.2">
      <c r="A32" s="387" t="s">
        <v>134</v>
      </c>
      <c r="B32" s="151"/>
      <c r="C32" s="388"/>
      <c r="D32" s="388"/>
      <c r="E32" s="389"/>
      <c r="F32" s="150"/>
      <c r="G32" s="390">
        <v>1</v>
      </c>
      <c r="H32" s="391"/>
      <c r="I32" s="393"/>
      <c r="J32" s="391"/>
      <c r="K32" s="392">
        <f t="shared" si="3"/>
        <v>1</v>
      </c>
    </row>
    <row r="33" spans="1:13" s="6" customFormat="1" x14ac:dyDescent="0.2">
      <c r="A33" s="387" t="s">
        <v>135</v>
      </c>
      <c r="B33" s="151">
        <v>2</v>
      </c>
      <c r="C33" s="388"/>
      <c r="D33" s="388"/>
      <c r="E33" s="389"/>
      <c r="F33" s="150">
        <v>27</v>
      </c>
      <c r="G33" s="390"/>
      <c r="H33" s="391"/>
      <c r="I33" s="393"/>
      <c r="J33" s="391"/>
      <c r="K33" s="392">
        <f t="shared" si="3"/>
        <v>29</v>
      </c>
    </row>
    <row r="34" spans="1:13" s="6" customFormat="1" x14ac:dyDescent="0.2">
      <c r="A34" s="387" t="s">
        <v>136</v>
      </c>
      <c r="B34" s="151"/>
      <c r="C34" s="388"/>
      <c r="D34" s="388"/>
      <c r="E34" s="389"/>
      <c r="F34" s="150"/>
      <c r="G34" s="390">
        <v>1</v>
      </c>
      <c r="H34" s="391"/>
      <c r="I34" s="393"/>
      <c r="J34" s="391"/>
      <c r="K34" s="392">
        <f t="shared" si="3"/>
        <v>1</v>
      </c>
    </row>
    <row r="35" spans="1:13" s="6" customFormat="1" x14ac:dyDescent="0.2">
      <c r="A35" s="387" t="s">
        <v>137</v>
      </c>
      <c r="B35" s="151">
        <v>4</v>
      </c>
      <c r="C35" s="388"/>
      <c r="D35" s="388">
        <v>2</v>
      </c>
      <c r="E35" s="389"/>
      <c r="F35" s="150"/>
      <c r="G35" s="390">
        <v>3</v>
      </c>
      <c r="H35" s="391"/>
      <c r="I35" s="393"/>
      <c r="J35" s="391"/>
      <c r="K35" s="392">
        <f t="shared" si="3"/>
        <v>7</v>
      </c>
    </row>
    <row r="36" spans="1:13" s="6" customFormat="1" x14ac:dyDescent="0.2">
      <c r="A36" s="387" t="s">
        <v>129</v>
      </c>
      <c r="B36" s="151"/>
      <c r="C36" s="388"/>
      <c r="D36" s="388"/>
      <c r="E36" s="389"/>
      <c r="F36" s="150"/>
      <c r="G36" s="390">
        <v>2</v>
      </c>
      <c r="H36" s="391"/>
      <c r="I36" s="393"/>
      <c r="J36" s="391"/>
      <c r="K36" s="392">
        <f t="shared" si="3"/>
        <v>2</v>
      </c>
    </row>
    <row r="37" spans="1:13" ht="13.5" thickBot="1" x14ac:dyDescent="0.25">
      <c r="A37" s="395" t="s">
        <v>4</v>
      </c>
      <c r="B37" s="396">
        <f t="shared" ref="B37:K37" si="4">SUM(B4:B36)</f>
        <v>127</v>
      </c>
      <c r="C37" s="397">
        <f t="shared" si="4"/>
        <v>4</v>
      </c>
      <c r="D37" s="397">
        <f t="shared" si="4"/>
        <v>5</v>
      </c>
      <c r="E37" s="398">
        <f t="shared" si="4"/>
        <v>0</v>
      </c>
      <c r="F37" s="399">
        <f t="shared" si="4"/>
        <v>93</v>
      </c>
      <c r="G37" s="400">
        <f t="shared" si="4"/>
        <v>52</v>
      </c>
      <c r="H37" s="401">
        <f t="shared" si="4"/>
        <v>13</v>
      </c>
      <c r="I37" s="402">
        <f t="shared" si="4"/>
        <v>2</v>
      </c>
      <c r="J37" s="401">
        <f t="shared" si="4"/>
        <v>2</v>
      </c>
      <c r="K37" s="403">
        <f t="shared" si="4"/>
        <v>289</v>
      </c>
      <c r="M37" s="6"/>
    </row>
    <row r="38" spans="1:13" x14ac:dyDescent="0.2">
      <c r="M38" s="6"/>
    </row>
    <row r="39" spans="1:13" ht="30" customHeight="1" x14ac:dyDescent="0.2">
      <c r="A39" s="686"/>
      <c r="B39" s="686"/>
      <c r="C39" s="686"/>
      <c r="D39" s="686"/>
      <c r="E39" s="686"/>
      <c r="F39" s="686"/>
      <c r="G39" s="686"/>
      <c r="H39" s="686"/>
      <c r="I39" s="686"/>
      <c r="J39" s="686"/>
      <c r="K39" s="686"/>
    </row>
    <row r="40" spans="1:13" ht="15" customHeight="1" x14ac:dyDescent="0.2">
      <c r="A40" s="686"/>
      <c r="B40" s="686"/>
      <c r="C40" s="686"/>
      <c r="D40" s="686"/>
      <c r="E40" s="686"/>
      <c r="F40" s="686"/>
      <c r="G40" s="686"/>
      <c r="H40" s="686"/>
      <c r="I40" s="686"/>
      <c r="J40" s="686"/>
      <c r="K40" s="686"/>
      <c r="M40" s="6"/>
    </row>
    <row r="41" spans="1:13" ht="25.5" customHeight="1" x14ac:dyDescent="0.2">
      <c r="A41" s="686"/>
      <c r="B41" s="686"/>
      <c r="C41" s="686"/>
      <c r="D41" s="686"/>
      <c r="E41" s="686"/>
      <c r="F41" s="686"/>
      <c r="G41" s="686"/>
      <c r="H41" s="686"/>
      <c r="I41" s="686"/>
      <c r="J41" s="686"/>
      <c r="K41" s="686"/>
      <c r="M41" s="6"/>
    </row>
    <row r="42" spans="1:13" ht="15" customHeight="1" x14ac:dyDescent="0.2">
      <c r="A42" s="686"/>
      <c r="B42" s="686"/>
      <c r="C42" s="686"/>
      <c r="D42" s="686"/>
      <c r="E42" s="686"/>
      <c r="F42" s="686"/>
      <c r="G42" s="686"/>
      <c r="H42" s="686"/>
      <c r="I42" s="686"/>
      <c r="J42" s="686"/>
      <c r="K42" s="686"/>
      <c r="M42" s="6"/>
    </row>
    <row r="43" spans="1:13" ht="26.25" customHeight="1" x14ac:dyDescent="0.2">
      <c r="A43" s="687"/>
      <c r="B43" s="687"/>
      <c r="C43" s="687"/>
      <c r="D43" s="687"/>
      <c r="E43" s="687"/>
      <c r="F43" s="687"/>
      <c r="G43" s="687"/>
      <c r="H43" s="687"/>
      <c r="I43" s="687"/>
      <c r="J43" s="687"/>
      <c r="K43" s="687"/>
    </row>
    <row r="44" spans="1:13" ht="26.25" customHeight="1" x14ac:dyDescent="0.2">
      <c r="A44" s="557"/>
      <c r="B44" s="557"/>
      <c r="C44" s="557"/>
      <c r="D44" s="557"/>
      <c r="E44" s="557"/>
      <c r="F44" s="557"/>
      <c r="G44" s="557"/>
      <c r="H44" s="557"/>
      <c r="I44" s="557"/>
      <c r="J44" s="557"/>
      <c r="K44" s="557"/>
    </row>
    <row r="45" spans="1:13" ht="25.5" customHeight="1" x14ac:dyDescent="0.2">
      <c r="A45" s="675"/>
      <c r="B45" s="675"/>
      <c r="C45" s="675"/>
      <c r="D45" s="675"/>
      <c r="E45" s="675"/>
      <c r="F45" s="675"/>
      <c r="G45" s="675"/>
      <c r="H45" s="675"/>
      <c r="I45" s="675"/>
      <c r="J45" s="675"/>
      <c r="K45" s="675"/>
    </row>
  </sheetData>
  <sheetProtection password="CC7B" sheet="1" objects="1" scenarios="1"/>
  <sortState ref="A4:A253">
    <sortCondition ref="A253"/>
  </sortState>
  <mergeCells count="15">
    <mergeCell ref="A45:K45"/>
    <mergeCell ref="A44:K44"/>
    <mergeCell ref="A1:K1"/>
    <mergeCell ref="G2:G3"/>
    <mergeCell ref="H2:H3"/>
    <mergeCell ref="I2:I3"/>
    <mergeCell ref="J2:J3"/>
    <mergeCell ref="K2:K3"/>
    <mergeCell ref="A39:K39"/>
    <mergeCell ref="A40:K40"/>
    <mergeCell ref="A41:K41"/>
    <mergeCell ref="A42:K42"/>
    <mergeCell ref="A43:K43"/>
    <mergeCell ref="B2:D2"/>
    <mergeCell ref="E2:F2"/>
  </mergeCells>
  <pageMargins left="0.70866141732283472" right="0.70866141732283472" top="0.74803149606299213" bottom="0.74803149606299213" header="0.31496062992125984" footer="0.31496062992125984"/>
  <pageSetup paperSize="9" scale="80" firstPageNumber="135" orientation="landscape" useFirstPageNumber="1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N5" sqref="N5"/>
    </sheetView>
  </sheetViews>
  <sheetFormatPr defaultRowHeight="15" x14ac:dyDescent="0.25"/>
  <cols>
    <col min="1" max="1" width="34.85546875" style="442" customWidth="1"/>
    <col min="2" max="2" width="8.7109375" style="442" customWidth="1"/>
    <col min="3" max="3" width="8.7109375" style="443" customWidth="1"/>
    <col min="4" max="4" width="8.7109375" style="442" customWidth="1"/>
    <col min="5" max="5" width="8.7109375" style="443" customWidth="1"/>
    <col min="6" max="6" width="8.7109375" style="442" customWidth="1"/>
    <col min="7" max="7" width="8.7109375" style="443" customWidth="1"/>
    <col min="8" max="8" width="8.7109375" style="442" customWidth="1"/>
    <col min="9" max="9" width="8.7109375" style="443" customWidth="1"/>
    <col min="10" max="10" width="8.7109375" style="442" customWidth="1"/>
    <col min="11" max="11" width="8.7109375" style="443" customWidth="1"/>
    <col min="12" max="15" width="10.7109375" customWidth="1"/>
  </cols>
  <sheetData>
    <row r="1" spans="1:11" ht="18.75" x14ac:dyDescent="0.25">
      <c r="A1" s="690" t="s">
        <v>344</v>
      </c>
      <c r="B1" s="691"/>
      <c r="C1" s="691"/>
      <c r="D1" s="691"/>
      <c r="E1" s="691"/>
      <c r="F1" s="691"/>
      <c r="G1" s="691"/>
      <c r="H1" s="691"/>
      <c r="I1" s="691"/>
      <c r="J1" s="691"/>
      <c r="K1" s="692"/>
    </row>
    <row r="2" spans="1:11" ht="27.75" customHeight="1" x14ac:dyDescent="0.25">
      <c r="A2" s="657" t="s">
        <v>242</v>
      </c>
      <c r="B2" s="523" t="s">
        <v>0</v>
      </c>
      <c r="C2" s="524"/>
      <c r="D2" s="523" t="s">
        <v>2</v>
      </c>
      <c r="E2" s="524"/>
      <c r="F2" s="523" t="s">
        <v>1</v>
      </c>
      <c r="G2" s="524"/>
      <c r="H2" s="523" t="s">
        <v>3</v>
      </c>
      <c r="I2" s="524"/>
      <c r="J2" s="693" t="s">
        <v>4</v>
      </c>
      <c r="K2" s="694"/>
    </row>
    <row r="3" spans="1:11" ht="15.75" thickBot="1" x14ac:dyDescent="0.3">
      <c r="A3" s="628"/>
      <c r="B3" s="404" t="s">
        <v>294</v>
      </c>
      <c r="C3" s="405" t="s">
        <v>295</v>
      </c>
      <c r="D3" s="404" t="s">
        <v>294</v>
      </c>
      <c r="E3" s="405" t="s">
        <v>295</v>
      </c>
      <c r="F3" s="404" t="s">
        <v>294</v>
      </c>
      <c r="G3" s="405" t="s">
        <v>295</v>
      </c>
      <c r="H3" s="404" t="s">
        <v>294</v>
      </c>
      <c r="I3" s="405" t="s">
        <v>295</v>
      </c>
      <c r="J3" s="406" t="s">
        <v>294</v>
      </c>
      <c r="K3" s="407" t="s">
        <v>295</v>
      </c>
    </row>
    <row r="4" spans="1:11" x14ac:dyDescent="0.25">
      <c r="A4" s="501" t="s">
        <v>244</v>
      </c>
      <c r="B4" s="526"/>
      <c r="C4" s="526"/>
      <c r="D4" s="526"/>
      <c r="E4" s="526"/>
      <c r="F4" s="526"/>
      <c r="G4" s="526"/>
      <c r="H4" s="526"/>
      <c r="I4" s="526"/>
      <c r="J4" s="695"/>
      <c r="K4" s="408"/>
    </row>
    <row r="5" spans="1:11" ht="38.25" x14ac:dyDescent="0.25">
      <c r="A5" s="445" t="s">
        <v>190</v>
      </c>
      <c r="B5" s="165">
        <v>5.14</v>
      </c>
      <c r="C5" s="165">
        <v>9</v>
      </c>
      <c r="D5" s="165">
        <v>0</v>
      </c>
      <c r="E5" s="165">
        <v>0</v>
      </c>
      <c r="F5" s="165">
        <v>5.95</v>
      </c>
      <c r="G5" s="165">
        <v>5</v>
      </c>
      <c r="H5" s="165">
        <v>0</v>
      </c>
      <c r="I5" s="165">
        <v>0</v>
      </c>
      <c r="J5" s="242">
        <v>5.41</v>
      </c>
      <c r="K5" s="243">
        <v>14</v>
      </c>
    </row>
    <row r="6" spans="1:11" ht="38.25" x14ac:dyDescent="0.25">
      <c r="A6" s="446" t="s">
        <v>296</v>
      </c>
      <c r="B6" s="409"/>
      <c r="C6" s="410"/>
      <c r="D6" s="409"/>
      <c r="E6" s="410"/>
      <c r="F6" s="409"/>
      <c r="G6" s="410"/>
      <c r="H6" s="411">
        <v>0</v>
      </c>
      <c r="I6" s="411">
        <v>0</v>
      </c>
      <c r="J6" s="444">
        <f>H6</f>
        <v>0</v>
      </c>
      <c r="K6" s="412">
        <f>I6</f>
        <v>0</v>
      </c>
    </row>
    <row r="7" spans="1:11" x14ac:dyDescent="0.25">
      <c r="A7" s="495" t="s">
        <v>245</v>
      </c>
      <c r="B7" s="519"/>
      <c r="C7" s="519"/>
      <c r="D7" s="519"/>
      <c r="E7" s="519"/>
      <c r="F7" s="519"/>
      <c r="G7" s="519"/>
      <c r="H7" s="519"/>
      <c r="I7" s="519"/>
      <c r="J7" s="521"/>
      <c r="K7" s="413"/>
    </row>
    <row r="8" spans="1:11" ht="38.25" x14ac:dyDescent="0.25">
      <c r="A8" s="445" t="s">
        <v>190</v>
      </c>
      <c r="B8" s="414">
        <v>13.04</v>
      </c>
      <c r="C8" s="415">
        <v>3</v>
      </c>
      <c r="D8" s="415">
        <v>0</v>
      </c>
      <c r="E8" s="415">
        <v>0</v>
      </c>
      <c r="F8" s="415">
        <v>0</v>
      </c>
      <c r="G8" s="415">
        <v>0</v>
      </c>
      <c r="H8" s="416">
        <v>0</v>
      </c>
      <c r="I8" s="416">
        <v>0</v>
      </c>
      <c r="J8" s="417">
        <v>7.32</v>
      </c>
      <c r="K8" s="418">
        <v>3</v>
      </c>
    </row>
    <row r="9" spans="1:11" ht="38.25" x14ac:dyDescent="0.25">
      <c r="A9" s="445" t="s">
        <v>189</v>
      </c>
      <c r="B9" s="419"/>
      <c r="C9" s="419"/>
      <c r="D9" s="419"/>
      <c r="E9" s="419"/>
      <c r="F9" s="419"/>
      <c r="G9" s="419"/>
      <c r="H9" s="420">
        <v>0</v>
      </c>
      <c r="I9" s="420">
        <v>0</v>
      </c>
      <c r="J9" s="421">
        <f>H9</f>
        <v>0</v>
      </c>
      <c r="K9" s="412">
        <f>I9</f>
        <v>0</v>
      </c>
    </row>
    <row r="10" spans="1:11" x14ac:dyDescent="0.25">
      <c r="A10" s="495" t="s">
        <v>246</v>
      </c>
      <c r="B10" s="519"/>
      <c r="C10" s="519"/>
      <c r="D10" s="519"/>
      <c r="E10" s="519"/>
      <c r="F10" s="519"/>
      <c r="G10" s="519"/>
      <c r="H10" s="519"/>
      <c r="I10" s="519"/>
      <c r="J10" s="521"/>
      <c r="K10" s="422"/>
    </row>
    <row r="11" spans="1:11" ht="38.25" x14ac:dyDescent="0.25">
      <c r="A11" s="445" t="s">
        <v>190</v>
      </c>
      <c r="B11" s="423">
        <v>67.44</v>
      </c>
      <c r="C11" s="423">
        <v>29</v>
      </c>
      <c r="D11" s="423">
        <v>0</v>
      </c>
      <c r="E11" s="423">
        <v>0</v>
      </c>
      <c r="F11" s="423">
        <v>34.380000000000003</v>
      </c>
      <c r="G11" s="423">
        <v>11</v>
      </c>
      <c r="H11" s="424">
        <v>0</v>
      </c>
      <c r="I11" s="424">
        <v>0</v>
      </c>
      <c r="J11" s="417">
        <v>51.95</v>
      </c>
      <c r="K11" s="418">
        <v>40</v>
      </c>
    </row>
    <row r="12" spans="1:11" ht="38.25" x14ac:dyDescent="0.25">
      <c r="A12" s="445" t="s">
        <v>189</v>
      </c>
      <c r="B12" s="425"/>
      <c r="C12" s="425"/>
      <c r="D12" s="425"/>
      <c r="E12" s="425"/>
      <c r="F12" s="425"/>
      <c r="G12" s="425"/>
      <c r="H12" s="420">
        <v>0</v>
      </c>
      <c r="I12" s="420">
        <v>0</v>
      </c>
      <c r="J12" s="421">
        <f>H12</f>
        <v>0</v>
      </c>
      <c r="K12" s="412">
        <f>I12</f>
        <v>0</v>
      </c>
    </row>
    <row r="13" spans="1:11" x14ac:dyDescent="0.25">
      <c r="A13" s="495" t="s">
        <v>247</v>
      </c>
      <c r="B13" s="519"/>
      <c r="C13" s="519"/>
      <c r="D13" s="519"/>
      <c r="E13" s="519"/>
      <c r="F13" s="519"/>
      <c r="G13" s="519"/>
      <c r="H13" s="519"/>
      <c r="I13" s="519"/>
      <c r="J13" s="521"/>
      <c r="K13" s="422"/>
    </row>
    <row r="14" spans="1:11" ht="38.25" x14ac:dyDescent="0.25">
      <c r="A14" s="445" t="s">
        <v>190</v>
      </c>
      <c r="B14" s="423">
        <v>2.56</v>
      </c>
      <c r="C14" s="423">
        <v>4</v>
      </c>
      <c r="D14" s="426">
        <v>0</v>
      </c>
      <c r="E14" s="426">
        <v>0</v>
      </c>
      <c r="F14" s="426">
        <v>0</v>
      </c>
      <c r="G14" s="426">
        <v>0</v>
      </c>
      <c r="H14" s="424">
        <v>0</v>
      </c>
      <c r="I14" s="424">
        <v>0</v>
      </c>
      <c r="J14" s="427">
        <v>2.56</v>
      </c>
      <c r="K14" s="428">
        <v>4</v>
      </c>
    </row>
    <row r="15" spans="1:11" ht="38.25" x14ac:dyDescent="0.25">
      <c r="A15" s="445" t="s">
        <v>189</v>
      </c>
      <c r="B15" s="429"/>
      <c r="C15" s="429"/>
      <c r="D15" s="429"/>
      <c r="E15" s="429"/>
      <c r="F15" s="429"/>
      <c r="G15" s="429"/>
      <c r="H15" s="424">
        <v>0</v>
      </c>
      <c r="I15" s="424">
        <v>0</v>
      </c>
      <c r="J15" s="430">
        <f>H15</f>
        <v>0</v>
      </c>
      <c r="K15" s="431">
        <f>I15</f>
        <v>0</v>
      </c>
    </row>
    <row r="16" spans="1:11" ht="15" customHeight="1" x14ac:dyDescent="0.25">
      <c r="A16" s="495" t="s">
        <v>248</v>
      </c>
      <c r="B16" s="519"/>
      <c r="C16" s="519"/>
      <c r="D16" s="519"/>
      <c r="E16" s="519"/>
      <c r="F16" s="519"/>
      <c r="G16" s="519"/>
      <c r="H16" s="519"/>
      <c r="I16" s="519"/>
      <c r="J16" s="521"/>
      <c r="K16" s="422"/>
    </row>
    <row r="17" spans="1:11" ht="38.25" x14ac:dyDescent="0.25">
      <c r="A17" s="445" t="s">
        <v>190</v>
      </c>
      <c r="B17" s="432">
        <v>0</v>
      </c>
      <c r="C17" s="432">
        <v>0</v>
      </c>
      <c r="D17" s="432">
        <v>0</v>
      </c>
      <c r="E17" s="432">
        <v>0</v>
      </c>
      <c r="F17" s="432">
        <v>0</v>
      </c>
      <c r="G17" s="432">
        <v>0</v>
      </c>
      <c r="H17" s="420">
        <v>0</v>
      </c>
      <c r="I17" s="420">
        <v>0</v>
      </c>
      <c r="J17" s="433">
        <v>0</v>
      </c>
      <c r="K17" s="434">
        <v>0</v>
      </c>
    </row>
    <row r="18" spans="1:11" ht="38.25" x14ac:dyDescent="0.25">
      <c r="A18" s="445" t="s">
        <v>189</v>
      </c>
      <c r="B18" s="435"/>
      <c r="C18" s="435"/>
      <c r="D18" s="435"/>
      <c r="E18" s="435"/>
      <c r="F18" s="435"/>
      <c r="G18" s="435"/>
      <c r="H18" s="420">
        <v>0</v>
      </c>
      <c r="I18" s="420">
        <v>0</v>
      </c>
      <c r="J18" s="421">
        <f>H18</f>
        <v>0</v>
      </c>
      <c r="K18" s="412">
        <f>I18</f>
        <v>0</v>
      </c>
    </row>
    <row r="19" spans="1:11" x14ac:dyDescent="0.25">
      <c r="A19" s="495" t="s">
        <v>251</v>
      </c>
      <c r="B19" s="519"/>
      <c r="C19" s="519"/>
      <c r="D19" s="519"/>
      <c r="E19" s="519"/>
      <c r="F19" s="519"/>
      <c r="G19" s="519"/>
      <c r="H19" s="519"/>
      <c r="I19" s="519"/>
      <c r="J19" s="521"/>
      <c r="K19" s="422"/>
    </row>
    <row r="20" spans="1:11" ht="38.25" x14ac:dyDescent="0.25">
      <c r="A20" s="445" t="s">
        <v>190</v>
      </c>
      <c r="B20" s="423">
        <v>11.86</v>
      </c>
      <c r="C20" s="423">
        <v>7</v>
      </c>
      <c r="D20" s="423">
        <v>0</v>
      </c>
      <c r="E20" s="423">
        <v>0</v>
      </c>
      <c r="F20" s="423">
        <v>8.93</v>
      </c>
      <c r="G20" s="423">
        <v>5</v>
      </c>
      <c r="H20" s="424">
        <v>0</v>
      </c>
      <c r="I20" s="424">
        <v>0</v>
      </c>
      <c r="J20" s="427">
        <v>10.17</v>
      </c>
      <c r="K20" s="428">
        <v>12</v>
      </c>
    </row>
    <row r="21" spans="1:11" ht="38.25" x14ac:dyDescent="0.25">
      <c r="A21" s="445" t="s">
        <v>189</v>
      </c>
      <c r="B21" s="436"/>
      <c r="C21" s="436"/>
      <c r="D21" s="436"/>
      <c r="E21" s="436"/>
      <c r="F21" s="436"/>
      <c r="G21" s="436"/>
      <c r="H21" s="424">
        <v>0</v>
      </c>
      <c r="I21" s="424">
        <v>0</v>
      </c>
      <c r="J21" s="430">
        <f>H21</f>
        <v>0</v>
      </c>
      <c r="K21" s="431">
        <f>I21</f>
        <v>0</v>
      </c>
    </row>
    <row r="22" spans="1:11" x14ac:dyDescent="0.25">
      <c r="A22" s="495" t="s">
        <v>249</v>
      </c>
      <c r="B22" s="519"/>
      <c r="C22" s="519"/>
      <c r="D22" s="519"/>
      <c r="E22" s="519"/>
      <c r="F22" s="519"/>
      <c r="G22" s="519"/>
      <c r="H22" s="519"/>
      <c r="I22" s="519"/>
      <c r="J22" s="521"/>
      <c r="K22" s="422"/>
    </row>
    <row r="23" spans="1:11" ht="38.25" x14ac:dyDescent="0.25">
      <c r="A23" s="445" t="s">
        <v>190</v>
      </c>
      <c r="B23" s="423">
        <v>2.41</v>
      </c>
      <c r="C23" s="423">
        <v>7</v>
      </c>
      <c r="D23" s="423">
        <v>6.52</v>
      </c>
      <c r="E23" s="423">
        <v>3</v>
      </c>
      <c r="F23" s="423">
        <v>3.43</v>
      </c>
      <c r="G23" s="423">
        <v>6</v>
      </c>
      <c r="H23" s="424">
        <v>0</v>
      </c>
      <c r="I23" s="424">
        <v>0</v>
      </c>
      <c r="J23" s="427">
        <v>3.09</v>
      </c>
      <c r="K23" s="428">
        <v>16</v>
      </c>
    </row>
    <row r="24" spans="1:11" ht="38.25" x14ac:dyDescent="0.25">
      <c r="A24" s="445" t="s">
        <v>189</v>
      </c>
      <c r="B24" s="436"/>
      <c r="C24" s="436"/>
      <c r="D24" s="436"/>
      <c r="E24" s="436"/>
      <c r="F24" s="436"/>
      <c r="G24" s="436"/>
      <c r="H24" s="424">
        <v>0</v>
      </c>
      <c r="I24" s="424">
        <v>0</v>
      </c>
      <c r="J24" s="430">
        <f>H24</f>
        <v>0</v>
      </c>
      <c r="K24" s="431">
        <f>I24</f>
        <v>0</v>
      </c>
    </row>
    <row r="25" spans="1:11" x14ac:dyDescent="0.25">
      <c r="A25" s="495" t="s">
        <v>250</v>
      </c>
      <c r="B25" s="519"/>
      <c r="C25" s="519"/>
      <c r="D25" s="519"/>
      <c r="E25" s="519"/>
      <c r="F25" s="519"/>
      <c r="G25" s="519"/>
      <c r="H25" s="519"/>
      <c r="I25" s="519"/>
      <c r="J25" s="521"/>
      <c r="K25" s="422"/>
    </row>
    <row r="26" spans="1:11" ht="38.25" x14ac:dyDescent="0.25">
      <c r="A26" s="445" t="s">
        <v>190</v>
      </c>
      <c r="B26" s="423">
        <v>3.17</v>
      </c>
      <c r="C26" s="423">
        <v>2</v>
      </c>
      <c r="D26" s="423">
        <v>0</v>
      </c>
      <c r="E26" s="423">
        <v>0</v>
      </c>
      <c r="F26" s="423">
        <v>29.03</v>
      </c>
      <c r="G26" s="423">
        <v>9</v>
      </c>
      <c r="H26" s="423">
        <v>33.33</v>
      </c>
      <c r="I26" s="423">
        <v>1</v>
      </c>
      <c r="J26" s="427">
        <v>12.37</v>
      </c>
      <c r="K26" s="428">
        <v>12</v>
      </c>
    </row>
    <row r="27" spans="1:11" ht="38.25" x14ac:dyDescent="0.25">
      <c r="A27" s="445" t="s">
        <v>189</v>
      </c>
      <c r="B27" s="436"/>
      <c r="C27" s="436"/>
      <c r="D27" s="436"/>
      <c r="E27" s="436"/>
      <c r="F27" s="436"/>
      <c r="G27" s="436"/>
      <c r="H27" s="423">
        <v>33.33</v>
      </c>
      <c r="I27" s="423">
        <v>1</v>
      </c>
      <c r="J27" s="437">
        <f>H27</f>
        <v>33.33</v>
      </c>
      <c r="K27" s="431">
        <f>I27</f>
        <v>1</v>
      </c>
    </row>
    <row r="28" spans="1:11" ht="15.75" thickBot="1" x14ac:dyDescent="0.3">
      <c r="A28" s="447" t="s">
        <v>343</v>
      </c>
      <c r="B28" s="438">
        <v>7.35</v>
      </c>
      <c r="C28" s="438">
        <v>61</v>
      </c>
      <c r="D28" s="438">
        <v>6.52</v>
      </c>
      <c r="E28" s="438">
        <v>3</v>
      </c>
      <c r="F28" s="438">
        <v>8.4700000000000006</v>
      </c>
      <c r="G28" s="438">
        <v>36</v>
      </c>
      <c r="H28" s="438">
        <v>6.67</v>
      </c>
      <c r="I28" s="438">
        <v>1</v>
      </c>
      <c r="J28" s="438">
        <v>7.67</v>
      </c>
      <c r="K28" s="439">
        <v>101</v>
      </c>
    </row>
    <row r="30" spans="1:11" x14ac:dyDescent="0.25">
      <c r="A30" s="688"/>
      <c r="B30" s="688"/>
      <c r="C30" s="688"/>
      <c r="D30" s="688"/>
      <c r="E30" s="688"/>
      <c r="F30" s="688"/>
      <c r="G30" s="688"/>
      <c r="H30" s="688"/>
      <c r="I30" s="688"/>
      <c r="J30" s="688"/>
      <c r="K30" s="440"/>
    </row>
    <row r="31" spans="1:11" x14ac:dyDescent="0.25">
      <c r="A31" s="689"/>
      <c r="B31" s="689"/>
      <c r="C31" s="689"/>
      <c r="D31" s="689"/>
      <c r="E31" s="689"/>
      <c r="F31" s="689"/>
      <c r="G31" s="689"/>
      <c r="H31" s="689"/>
      <c r="I31" s="689"/>
      <c r="J31" s="689"/>
      <c r="K31" s="441"/>
    </row>
  </sheetData>
  <sheetProtection password="CC7B" sheet="1" objects="1" scenarios="1"/>
  <mergeCells count="17">
    <mergeCell ref="A4:J4"/>
    <mergeCell ref="A7:J7"/>
    <mergeCell ref="A10:J10"/>
    <mergeCell ref="A13:J13"/>
    <mergeCell ref="A16:J16"/>
    <mergeCell ref="A1:K1"/>
    <mergeCell ref="A2:A3"/>
    <mergeCell ref="B2:C2"/>
    <mergeCell ref="D2:E2"/>
    <mergeCell ref="F2:G2"/>
    <mergeCell ref="H2:I2"/>
    <mergeCell ref="J2:K2"/>
    <mergeCell ref="A30:J30"/>
    <mergeCell ref="A31:J31"/>
    <mergeCell ref="A19:J19"/>
    <mergeCell ref="A22:J22"/>
    <mergeCell ref="A25:J25"/>
  </mergeCells>
  <pageMargins left="0.70866141732283472" right="0.70866141732283472" top="0.78740157480314965" bottom="0.78740157480314965" header="0.31496062992125984" footer="0.31496062992125984"/>
  <pageSetup paperSize="9" scale="71" firstPageNumber="136" fitToHeight="0" orientation="portrait" useFirstPageNumber="1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M33"/>
  <sheetViews>
    <sheetView workbookViewId="0">
      <selection activeCell="A21" sqref="A21"/>
    </sheetView>
  </sheetViews>
  <sheetFormatPr defaultColWidth="9.140625" defaultRowHeight="12.75" x14ac:dyDescent="0.2"/>
  <cols>
    <col min="1" max="1" width="28.7109375" style="131" customWidth="1"/>
    <col min="2" max="5" width="12.7109375" style="177" customWidth="1"/>
    <col min="6" max="16384" width="9.140625" style="1"/>
  </cols>
  <sheetData>
    <row r="1" spans="1:7" ht="42.75" customHeight="1" x14ac:dyDescent="0.25">
      <c r="A1" s="662" t="s">
        <v>345</v>
      </c>
      <c r="B1" s="664"/>
      <c r="C1" s="664"/>
      <c r="D1" s="664"/>
      <c r="E1" s="665"/>
      <c r="G1" s="31"/>
    </row>
    <row r="2" spans="1:7" s="5" customFormat="1" ht="24" customHeight="1" x14ac:dyDescent="0.2">
      <c r="A2" s="657" t="s">
        <v>242</v>
      </c>
      <c r="B2" s="508" t="s">
        <v>349</v>
      </c>
      <c r="C2" s="698"/>
      <c r="D2" s="508" t="s">
        <v>348</v>
      </c>
      <c r="E2" s="699"/>
    </row>
    <row r="3" spans="1:7" s="5" customFormat="1" ht="15" customHeight="1" x14ac:dyDescent="0.2">
      <c r="A3" s="697"/>
      <c r="B3" s="451" t="s">
        <v>346</v>
      </c>
      <c r="C3" s="451" t="s">
        <v>347</v>
      </c>
      <c r="D3" s="159" t="s">
        <v>346</v>
      </c>
      <c r="E3" s="448" t="s">
        <v>347</v>
      </c>
    </row>
    <row r="4" spans="1:7" s="5" customFormat="1" ht="15" customHeight="1" x14ac:dyDescent="0.2">
      <c r="A4" s="454" t="s">
        <v>244</v>
      </c>
      <c r="B4" s="167">
        <v>1</v>
      </c>
      <c r="C4" s="168"/>
      <c r="D4" s="168">
        <v>1</v>
      </c>
      <c r="E4" s="287"/>
    </row>
    <row r="5" spans="1:7" s="5" customFormat="1" ht="15" customHeight="1" x14ac:dyDescent="0.2">
      <c r="A5" s="454" t="s">
        <v>245</v>
      </c>
      <c r="B5" s="167"/>
      <c r="C5" s="168"/>
      <c r="D5" s="168"/>
      <c r="E5" s="287">
        <v>1</v>
      </c>
    </row>
    <row r="6" spans="1:7" s="5" customFormat="1" ht="15" customHeight="1" x14ac:dyDescent="0.2">
      <c r="A6" s="454" t="s">
        <v>246</v>
      </c>
      <c r="B6" s="167"/>
      <c r="C6" s="168"/>
      <c r="D6" s="168"/>
      <c r="E6" s="287">
        <v>1</v>
      </c>
    </row>
    <row r="7" spans="1:7" s="5" customFormat="1" ht="15" customHeight="1" x14ac:dyDescent="0.2">
      <c r="A7" s="454" t="s">
        <v>247</v>
      </c>
      <c r="B7" s="167"/>
      <c r="C7" s="168"/>
      <c r="D7" s="168"/>
      <c r="E7" s="287">
        <v>1</v>
      </c>
    </row>
    <row r="8" spans="1:7" s="5" customFormat="1" ht="15" customHeight="1" x14ac:dyDescent="0.2">
      <c r="A8" s="454" t="s">
        <v>248</v>
      </c>
      <c r="B8" s="167"/>
      <c r="C8" s="168"/>
      <c r="D8" s="168"/>
      <c r="E8" s="287"/>
    </row>
    <row r="9" spans="1:7" s="5" customFormat="1" ht="15" customHeight="1" x14ac:dyDescent="0.2">
      <c r="A9" s="454" t="s">
        <v>249</v>
      </c>
      <c r="B9" s="167"/>
      <c r="C9" s="168"/>
      <c r="D9" s="168"/>
      <c r="E9" s="287"/>
    </row>
    <row r="10" spans="1:7" s="5" customFormat="1" ht="15" customHeight="1" x14ac:dyDescent="0.2">
      <c r="A10" s="454" t="s">
        <v>250</v>
      </c>
      <c r="B10" s="167"/>
      <c r="C10" s="168"/>
      <c r="D10" s="168"/>
      <c r="E10" s="287"/>
    </row>
    <row r="11" spans="1:7" s="5" customFormat="1" ht="15" customHeight="1" x14ac:dyDescent="0.2">
      <c r="A11" s="454" t="s">
        <v>251</v>
      </c>
      <c r="B11" s="167"/>
      <c r="C11" s="168">
        <v>2</v>
      </c>
      <c r="D11" s="168"/>
      <c r="E11" s="287"/>
    </row>
    <row r="12" spans="1:7" s="5" customFormat="1" ht="15" customHeight="1" x14ac:dyDescent="0.2">
      <c r="A12" s="454" t="s">
        <v>78</v>
      </c>
      <c r="B12" s="167"/>
      <c r="C12" s="168"/>
      <c r="D12" s="168"/>
      <c r="E12" s="287"/>
    </row>
    <row r="13" spans="1:7" ht="12.75" customHeight="1" thickBot="1" x14ac:dyDescent="0.25">
      <c r="A13" s="274" t="s">
        <v>4</v>
      </c>
      <c r="B13" s="452">
        <v>1</v>
      </c>
      <c r="C13" s="452">
        <v>2</v>
      </c>
      <c r="D13" s="452">
        <v>1</v>
      </c>
      <c r="E13" s="453">
        <v>3</v>
      </c>
    </row>
    <row r="14" spans="1:7" ht="12.75" customHeight="1" x14ac:dyDescent="0.2">
      <c r="A14" s="449"/>
      <c r="B14" s="450"/>
      <c r="C14" s="450"/>
      <c r="D14" s="450"/>
      <c r="E14" s="450"/>
    </row>
    <row r="15" spans="1:7" x14ac:dyDescent="0.2">
      <c r="A15" s="185"/>
      <c r="B15" s="189"/>
      <c r="C15" s="189"/>
      <c r="D15" s="189"/>
      <c r="E15" s="189"/>
    </row>
    <row r="16" spans="1:7" ht="39.950000000000003" customHeight="1" x14ac:dyDescent="0.2">
      <c r="A16" s="696"/>
      <c r="B16" s="696"/>
      <c r="C16" s="696"/>
      <c r="D16" s="696"/>
      <c r="E16" s="696"/>
    </row>
    <row r="17" spans="1:13" ht="25.5" customHeight="1" x14ac:dyDescent="0.2">
      <c r="A17" s="696"/>
      <c r="B17" s="696"/>
      <c r="C17" s="696"/>
      <c r="D17" s="696"/>
      <c r="E17" s="696"/>
    </row>
    <row r="24" spans="1:13" x14ac:dyDescent="0.2">
      <c r="J24" s="86"/>
      <c r="K24" s="86"/>
      <c r="L24" s="86"/>
      <c r="M24" s="87"/>
    </row>
    <row r="25" spans="1:13" x14ac:dyDescent="0.2">
      <c r="J25" s="86"/>
      <c r="K25" s="86"/>
      <c r="L25" s="86"/>
      <c r="M25" s="87"/>
    </row>
    <row r="26" spans="1:13" x14ac:dyDescent="0.2">
      <c r="J26" s="86"/>
      <c r="K26" s="86"/>
      <c r="L26" s="86"/>
      <c r="M26" s="87"/>
    </row>
    <row r="27" spans="1:13" x14ac:dyDescent="0.2">
      <c r="J27" s="86"/>
      <c r="K27" s="86"/>
      <c r="L27" s="86"/>
      <c r="M27" s="87"/>
    </row>
    <row r="28" spans="1:13" x14ac:dyDescent="0.2">
      <c r="J28" s="86"/>
      <c r="K28" s="86"/>
      <c r="L28" s="86"/>
      <c r="M28" s="87"/>
    </row>
    <row r="29" spans="1:13" x14ac:dyDescent="0.2">
      <c r="J29" s="86"/>
      <c r="K29" s="86"/>
      <c r="L29" s="86"/>
      <c r="M29" s="87"/>
    </row>
    <row r="30" spans="1:13" x14ac:dyDescent="0.2">
      <c r="J30" s="86"/>
      <c r="K30" s="86"/>
      <c r="L30" s="86"/>
      <c r="M30" s="87"/>
    </row>
    <row r="31" spans="1:13" x14ac:dyDescent="0.2">
      <c r="J31" s="86"/>
      <c r="K31" s="86"/>
      <c r="L31" s="86"/>
      <c r="M31" s="87"/>
    </row>
    <row r="32" spans="1:13" x14ac:dyDescent="0.2">
      <c r="J32" s="86"/>
      <c r="K32" s="86"/>
      <c r="L32" s="86"/>
      <c r="M32" s="87"/>
    </row>
    <row r="33" spans="10:13" x14ac:dyDescent="0.2">
      <c r="J33" s="68"/>
      <c r="K33" s="68"/>
      <c r="L33" s="68"/>
      <c r="M33" s="68"/>
    </row>
  </sheetData>
  <sheetProtection password="CC7B" sheet="1" objects="1" scenarios="1"/>
  <mergeCells count="6">
    <mergeCell ref="A17:E17"/>
    <mergeCell ref="A1:E1"/>
    <mergeCell ref="A16:E16"/>
    <mergeCell ref="A2:A3"/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firstPageNumber="137" orientation="portrait" useFirstPageNumber="1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Normal="100" workbookViewId="0">
      <selection activeCell="F33" sqref="F33"/>
    </sheetView>
  </sheetViews>
  <sheetFormatPr defaultColWidth="9.140625" defaultRowHeight="12.75" x14ac:dyDescent="0.2"/>
  <cols>
    <col min="1" max="1" width="26.140625" style="131" customWidth="1"/>
    <col min="2" max="6" width="18.7109375" style="465" customWidth="1"/>
    <col min="7" max="7" width="18.7109375" style="177" customWidth="1"/>
    <col min="8" max="16384" width="9.140625" style="1"/>
  </cols>
  <sheetData>
    <row r="1" spans="1:7" ht="18.75" x14ac:dyDescent="0.2">
      <c r="A1" s="672" t="s">
        <v>351</v>
      </c>
      <c r="B1" s="701"/>
      <c r="C1" s="701"/>
      <c r="D1" s="701"/>
      <c r="E1" s="701"/>
      <c r="F1" s="701"/>
      <c r="G1" s="702"/>
    </row>
    <row r="2" spans="1:7" ht="12.75" customHeight="1" x14ac:dyDescent="0.2">
      <c r="A2" s="512" t="s">
        <v>293</v>
      </c>
      <c r="B2" s="703" t="s">
        <v>93</v>
      </c>
      <c r="C2" s="703"/>
      <c r="D2" s="703"/>
      <c r="E2" s="703" t="s">
        <v>94</v>
      </c>
      <c r="F2" s="703"/>
      <c r="G2" s="704"/>
    </row>
    <row r="3" spans="1:7" ht="59.25" customHeight="1" x14ac:dyDescent="0.2">
      <c r="A3" s="579"/>
      <c r="B3" s="455" t="s">
        <v>91</v>
      </c>
      <c r="C3" s="455" t="s">
        <v>92</v>
      </c>
      <c r="D3" s="456" t="s">
        <v>350</v>
      </c>
      <c r="E3" s="457" t="s">
        <v>91</v>
      </c>
      <c r="F3" s="457" t="s">
        <v>92</v>
      </c>
      <c r="G3" s="448" t="s">
        <v>350</v>
      </c>
    </row>
    <row r="4" spans="1:7" ht="14.45" customHeight="1" x14ac:dyDescent="0.2">
      <c r="A4" s="139" t="s">
        <v>244</v>
      </c>
      <c r="B4" s="459">
        <v>32</v>
      </c>
      <c r="C4" s="459">
        <v>19</v>
      </c>
      <c r="D4" s="459">
        <v>2</v>
      </c>
      <c r="E4" s="459">
        <v>6</v>
      </c>
      <c r="F4" s="459">
        <v>2</v>
      </c>
      <c r="G4" s="460">
        <v>0</v>
      </c>
    </row>
    <row r="5" spans="1:7" ht="14.45" customHeight="1" x14ac:dyDescent="0.2">
      <c r="A5" s="142" t="s">
        <v>98</v>
      </c>
      <c r="B5" s="461">
        <v>23</v>
      </c>
      <c r="C5" s="461">
        <v>10</v>
      </c>
      <c r="D5" s="461">
        <v>0</v>
      </c>
      <c r="E5" s="461">
        <v>0</v>
      </c>
      <c r="F5" s="461">
        <v>0</v>
      </c>
      <c r="G5" s="462">
        <v>0</v>
      </c>
    </row>
    <row r="6" spans="1:7" ht="14.45" customHeight="1" x14ac:dyDescent="0.2">
      <c r="A6" s="139" t="s">
        <v>245</v>
      </c>
      <c r="B6" s="459">
        <v>2</v>
      </c>
      <c r="C6" s="459">
        <v>1</v>
      </c>
      <c r="D6" s="459">
        <v>0</v>
      </c>
      <c r="E6" s="459">
        <v>0</v>
      </c>
      <c r="F6" s="459">
        <v>0</v>
      </c>
      <c r="G6" s="460">
        <v>0</v>
      </c>
    </row>
    <row r="7" spans="1:7" ht="14.45" customHeight="1" x14ac:dyDescent="0.2">
      <c r="A7" s="142" t="s">
        <v>98</v>
      </c>
      <c r="B7" s="461">
        <v>1</v>
      </c>
      <c r="C7" s="461">
        <v>0</v>
      </c>
      <c r="D7" s="461">
        <v>0</v>
      </c>
      <c r="E7" s="461">
        <v>0</v>
      </c>
      <c r="F7" s="461">
        <v>0</v>
      </c>
      <c r="G7" s="462">
        <v>0</v>
      </c>
    </row>
    <row r="8" spans="1:7" ht="14.45" customHeight="1" x14ac:dyDescent="0.2">
      <c r="A8" s="139" t="s">
        <v>246</v>
      </c>
      <c r="B8" s="459">
        <v>0</v>
      </c>
      <c r="C8" s="459">
        <v>0</v>
      </c>
      <c r="D8" s="459">
        <v>0</v>
      </c>
      <c r="E8" s="459">
        <v>3</v>
      </c>
      <c r="F8" s="459">
        <v>0</v>
      </c>
      <c r="G8" s="460">
        <v>0</v>
      </c>
    </row>
    <row r="9" spans="1:7" ht="14.45" customHeight="1" x14ac:dyDescent="0.2">
      <c r="A9" s="142" t="s">
        <v>98</v>
      </c>
      <c r="B9" s="461">
        <v>0</v>
      </c>
      <c r="C9" s="461">
        <v>0</v>
      </c>
      <c r="D9" s="461">
        <v>0</v>
      </c>
      <c r="E9" s="461">
        <v>2</v>
      </c>
      <c r="F9" s="461">
        <v>0</v>
      </c>
      <c r="G9" s="462">
        <v>0</v>
      </c>
    </row>
    <row r="10" spans="1:7" ht="14.45" customHeight="1" x14ac:dyDescent="0.2">
      <c r="A10" s="139" t="s">
        <v>247</v>
      </c>
      <c r="B10" s="459">
        <v>31</v>
      </c>
      <c r="C10" s="459">
        <v>7</v>
      </c>
      <c r="D10" s="459">
        <v>2</v>
      </c>
      <c r="E10" s="459">
        <v>87</v>
      </c>
      <c r="F10" s="459">
        <v>8</v>
      </c>
      <c r="G10" s="460">
        <v>110</v>
      </c>
    </row>
    <row r="11" spans="1:7" ht="14.45" customHeight="1" x14ac:dyDescent="0.2">
      <c r="A11" s="142" t="s">
        <v>98</v>
      </c>
      <c r="B11" s="461">
        <v>15</v>
      </c>
      <c r="C11" s="461">
        <v>6</v>
      </c>
      <c r="D11" s="461">
        <v>2</v>
      </c>
      <c r="E11" s="461">
        <v>49</v>
      </c>
      <c r="F11" s="461">
        <v>7</v>
      </c>
      <c r="G11" s="462">
        <v>107</v>
      </c>
    </row>
    <row r="12" spans="1:7" ht="14.45" customHeight="1" x14ac:dyDescent="0.2">
      <c r="A12" s="139" t="s">
        <v>248</v>
      </c>
      <c r="B12" s="459">
        <v>22</v>
      </c>
      <c r="C12" s="459">
        <v>4</v>
      </c>
      <c r="D12" s="459">
        <v>0</v>
      </c>
      <c r="E12" s="459">
        <v>12</v>
      </c>
      <c r="F12" s="459">
        <v>0</v>
      </c>
      <c r="G12" s="460">
        <v>0</v>
      </c>
    </row>
    <row r="13" spans="1:7" ht="14.45" customHeight="1" x14ac:dyDescent="0.2">
      <c r="A13" s="142" t="s">
        <v>98</v>
      </c>
      <c r="B13" s="461">
        <v>6</v>
      </c>
      <c r="C13" s="461">
        <v>1</v>
      </c>
      <c r="D13" s="461">
        <v>0</v>
      </c>
      <c r="E13" s="461">
        <v>4</v>
      </c>
      <c r="F13" s="461">
        <v>0</v>
      </c>
      <c r="G13" s="462">
        <v>0</v>
      </c>
    </row>
    <row r="14" spans="1:7" ht="14.45" customHeight="1" x14ac:dyDescent="0.2">
      <c r="A14" s="139" t="s">
        <v>249</v>
      </c>
      <c r="B14" s="459">
        <v>49</v>
      </c>
      <c r="C14" s="459">
        <v>22</v>
      </c>
      <c r="D14" s="459">
        <v>321</v>
      </c>
      <c r="E14" s="459">
        <v>0</v>
      </c>
      <c r="F14" s="459">
        <v>0</v>
      </c>
      <c r="G14" s="460">
        <v>0</v>
      </c>
    </row>
    <row r="15" spans="1:7" ht="14.45" customHeight="1" x14ac:dyDescent="0.2">
      <c r="A15" s="142" t="s">
        <v>98</v>
      </c>
      <c r="B15" s="461">
        <v>21</v>
      </c>
      <c r="C15" s="461">
        <v>6</v>
      </c>
      <c r="D15" s="461">
        <v>298</v>
      </c>
      <c r="E15" s="461">
        <v>0</v>
      </c>
      <c r="F15" s="461">
        <v>0</v>
      </c>
      <c r="G15" s="462">
        <v>0</v>
      </c>
    </row>
    <row r="16" spans="1:7" ht="14.45" customHeight="1" x14ac:dyDescent="0.2">
      <c r="A16" s="139" t="s">
        <v>250</v>
      </c>
      <c r="B16" s="459">
        <v>24</v>
      </c>
      <c r="C16" s="459">
        <v>5</v>
      </c>
      <c r="D16" s="459">
        <v>0</v>
      </c>
      <c r="E16" s="459">
        <v>2</v>
      </c>
      <c r="F16" s="459">
        <v>2</v>
      </c>
      <c r="G16" s="460">
        <v>26</v>
      </c>
    </row>
    <row r="17" spans="1:7" ht="14.45" customHeight="1" x14ac:dyDescent="0.2">
      <c r="A17" s="142" t="s">
        <v>98</v>
      </c>
      <c r="B17" s="461">
        <v>9</v>
      </c>
      <c r="C17" s="461">
        <v>0</v>
      </c>
      <c r="D17" s="461">
        <v>0</v>
      </c>
      <c r="E17" s="461">
        <v>0</v>
      </c>
      <c r="F17" s="461">
        <v>0</v>
      </c>
      <c r="G17" s="462">
        <v>4</v>
      </c>
    </row>
    <row r="18" spans="1:7" ht="14.45" customHeight="1" x14ac:dyDescent="0.2">
      <c r="A18" s="139" t="s">
        <v>251</v>
      </c>
      <c r="B18" s="459">
        <v>30</v>
      </c>
      <c r="C18" s="459">
        <v>14</v>
      </c>
      <c r="D18" s="459">
        <v>0</v>
      </c>
      <c r="E18" s="459">
        <v>0</v>
      </c>
      <c r="F18" s="459">
        <v>0</v>
      </c>
      <c r="G18" s="460">
        <v>0</v>
      </c>
    </row>
    <row r="19" spans="1:7" ht="14.45" customHeight="1" x14ac:dyDescent="0.2">
      <c r="A19" s="142" t="s">
        <v>98</v>
      </c>
      <c r="B19" s="461">
        <v>5</v>
      </c>
      <c r="C19" s="461">
        <v>2</v>
      </c>
      <c r="D19" s="461">
        <v>0</v>
      </c>
      <c r="E19" s="461">
        <v>0</v>
      </c>
      <c r="F19" s="461">
        <v>0</v>
      </c>
      <c r="G19" s="462">
        <v>0</v>
      </c>
    </row>
    <row r="20" spans="1:7" ht="14.45" customHeight="1" x14ac:dyDescent="0.2">
      <c r="A20" s="466" t="s">
        <v>4</v>
      </c>
      <c r="B20" s="467">
        <f t="shared" ref="B20:G21" si="0">B4+B6+B8+B10+B12+B14+B16+B18</f>
        <v>190</v>
      </c>
      <c r="C20" s="467">
        <f t="shared" si="0"/>
        <v>72</v>
      </c>
      <c r="D20" s="467">
        <f t="shared" si="0"/>
        <v>325</v>
      </c>
      <c r="E20" s="467">
        <f t="shared" si="0"/>
        <v>110</v>
      </c>
      <c r="F20" s="467">
        <f t="shared" si="0"/>
        <v>12</v>
      </c>
      <c r="G20" s="468">
        <f t="shared" si="0"/>
        <v>136</v>
      </c>
    </row>
    <row r="21" spans="1:7" ht="14.45" customHeight="1" thickBot="1" x14ac:dyDescent="0.25">
      <c r="A21" s="458" t="s">
        <v>98</v>
      </c>
      <c r="B21" s="463">
        <f t="shared" si="0"/>
        <v>80</v>
      </c>
      <c r="C21" s="463">
        <f t="shared" si="0"/>
        <v>25</v>
      </c>
      <c r="D21" s="463">
        <f t="shared" si="0"/>
        <v>300</v>
      </c>
      <c r="E21" s="463">
        <f t="shared" si="0"/>
        <v>55</v>
      </c>
      <c r="F21" s="463">
        <f t="shared" si="0"/>
        <v>7</v>
      </c>
      <c r="G21" s="464">
        <f t="shared" si="0"/>
        <v>111</v>
      </c>
    </row>
    <row r="23" spans="1:7" x14ac:dyDescent="0.2">
      <c r="A23" s="696"/>
      <c r="B23" s="696"/>
      <c r="C23" s="696"/>
      <c r="D23" s="696"/>
      <c r="E23" s="696"/>
      <c r="F23" s="696"/>
      <c r="G23" s="696"/>
    </row>
    <row r="24" spans="1:7" x14ac:dyDescent="0.2">
      <c r="A24" s="700"/>
      <c r="B24" s="700"/>
      <c r="C24" s="700"/>
      <c r="D24" s="700"/>
      <c r="E24" s="700"/>
      <c r="F24" s="700"/>
      <c r="G24" s="700"/>
    </row>
    <row r="25" spans="1:7" x14ac:dyDescent="0.2">
      <c r="A25" s="700"/>
      <c r="B25" s="700"/>
      <c r="C25" s="700"/>
      <c r="D25" s="700"/>
      <c r="E25" s="700"/>
      <c r="F25" s="700"/>
      <c r="G25" s="700"/>
    </row>
  </sheetData>
  <sheetProtection password="CC7B" sheet="1" objects="1" scenarios="1"/>
  <mergeCells count="7">
    <mergeCell ref="A25:G25"/>
    <mergeCell ref="A1:G1"/>
    <mergeCell ref="B2:D2"/>
    <mergeCell ref="E2:G2"/>
    <mergeCell ref="A23:G23"/>
    <mergeCell ref="A24:G24"/>
    <mergeCell ref="A2:A3"/>
  </mergeCells>
  <pageMargins left="0.23622047244094491" right="0.23622047244094491" top="0.74803149606299213" bottom="0.74803149606299213" header="0.31496062992125984" footer="0.31496062992125984"/>
  <pageSetup paperSize="9" firstPageNumber="138" orientation="landscape" useFirstPageNumber="1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26" sqref="G25:G26"/>
    </sheetView>
  </sheetViews>
  <sheetFormatPr defaultColWidth="9.140625" defaultRowHeight="12.75" x14ac:dyDescent="0.2"/>
  <cols>
    <col min="1" max="1" width="40.7109375" style="2" customWidth="1"/>
    <col min="2" max="2" width="17.7109375" style="13" customWidth="1"/>
    <col min="3" max="7" width="10" style="13" customWidth="1"/>
    <col min="8" max="8" width="10" style="1" customWidth="1"/>
    <col min="9" max="16384" width="9.140625" style="1"/>
  </cols>
  <sheetData>
    <row r="1" spans="1:8" ht="42.75" customHeight="1" thickBot="1" x14ac:dyDescent="0.25">
      <c r="A1" s="705" t="s">
        <v>352</v>
      </c>
      <c r="B1" s="706"/>
      <c r="C1" s="707"/>
      <c r="D1" s="707"/>
      <c r="E1" s="707"/>
      <c r="F1" s="707"/>
      <c r="G1" s="707"/>
      <c r="H1" s="708"/>
    </row>
    <row r="2" spans="1:8" s="5" customFormat="1" x14ac:dyDescent="0.2">
      <c r="A2" s="626" t="s">
        <v>242</v>
      </c>
      <c r="B2" s="709" t="s">
        <v>353</v>
      </c>
      <c r="C2" s="631" t="s">
        <v>178</v>
      </c>
      <c r="D2" s="711"/>
      <c r="E2" s="711"/>
      <c r="F2" s="711"/>
      <c r="G2" s="711"/>
      <c r="H2" s="712"/>
    </row>
    <row r="3" spans="1:8" s="5" customFormat="1" x14ac:dyDescent="0.2">
      <c r="A3" s="627"/>
      <c r="B3" s="709"/>
      <c r="C3" s="508" t="s">
        <v>0</v>
      </c>
      <c r="D3" s="622"/>
      <c r="E3" s="508" t="s">
        <v>2</v>
      </c>
      <c r="F3" s="622"/>
      <c r="G3" s="508" t="s">
        <v>1</v>
      </c>
      <c r="H3" s="699"/>
    </row>
    <row r="4" spans="1:8" s="5" customFormat="1" ht="39" customHeight="1" x14ac:dyDescent="0.2">
      <c r="A4" s="697"/>
      <c r="B4" s="710"/>
      <c r="C4" s="84" t="s">
        <v>229</v>
      </c>
      <c r="D4" s="84" t="s">
        <v>230</v>
      </c>
      <c r="E4" s="84" t="s">
        <v>229</v>
      </c>
      <c r="F4" s="84" t="s">
        <v>230</v>
      </c>
      <c r="G4" s="84" t="s">
        <v>229</v>
      </c>
      <c r="H4" s="85" t="s">
        <v>230</v>
      </c>
    </row>
    <row r="5" spans="1:8" s="6" customFormat="1" ht="15.75" customHeight="1" x14ac:dyDescent="0.2">
      <c r="A5" s="33" t="s">
        <v>244</v>
      </c>
      <c r="B5" s="461">
        <v>3</v>
      </c>
      <c r="C5" s="469">
        <v>163</v>
      </c>
      <c r="D5" s="469">
        <v>430</v>
      </c>
      <c r="E5" s="469"/>
      <c r="F5" s="469"/>
      <c r="G5" s="469"/>
      <c r="H5" s="462">
        <v>56</v>
      </c>
    </row>
    <row r="6" spans="1:8" s="6" customFormat="1" ht="15.75" customHeight="1" x14ac:dyDescent="0.2">
      <c r="A6" s="33" t="s">
        <v>245</v>
      </c>
      <c r="B6" s="461">
        <v>8</v>
      </c>
      <c r="C6" s="469">
        <v>259</v>
      </c>
      <c r="D6" s="469"/>
      <c r="E6" s="469"/>
      <c r="F6" s="469"/>
      <c r="G6" s="469"/>
      <c r="H6" s="462"/>
    </row>
    <row r="7" spans="1:8" s="6" customFormat="1" ht="15.75" customHeight="1" x14ac:dyDescent="0.2">
      <c r="A7" s="33" t="s">
        <v>246</v>
      </c>
      <c r="B7" s="461"/>
      <c r="C7" s="469">
        <v>3</v>
      </c>
      <c r="D7" s="469"/>
      <c r="E7" s="469"/>
      <c r="F7" s="469"/>
      <c r="G7" s="469"/>
      <c r="H7" s="462"/>
    </row>
    <row r="8" spans="1:8" s="6" customFormat="1" ht="15.75" customHeight="1" x14ac:dyDescent="0.2">
      <c r="A8" s="54" t="s">
        <v>247</v>
      </c>
      <c r="B8" s="461">
        <v>13</v>
      </c>
      <c r="C8" s="469">
        <v>688</v>
      </c>
      <c r="D8" s="469"/>
      <c r="E8" s="469"/>
      <c r="F8" s="469"/>
      <c r="G8" s="469"/>
      <c r="H8" s="462">
        <v>65</v>
      </c>
    </row>
    <row r="9" spans="1:8" s="6" customFormat="1" ht="15.75" customHeight="1" x14ac:dyDescent="0.2">
      <c r="A9" s="54" t="s">
        <v>248</v>
      </c>
      <c r="B9" s="461"/>
      <c r="C9" s="469"/>
      <c r="D9" s="469"/>
      <c r="E9" s="469"/>
      <c r="F9" s="469"/>
      <c r="G9" s="469"/>
      <c r="H9" s="462"/>
    </row>
    <row r="10" spans="1:8" s="6" customFormat="1" ht="15.75" customHeight="1" x14ac:dyDescent="0.2">
      <c r="A10" s="54" t="s">
        <v>251</v>
      </c>
      <c r="B10" s="461"/>
      <c r="C10" s="469"/>
      <c r="D10" s="469"/>
      <c r="E10" s="469"/>
      <c r="F10" s="469"/>
      <c r="G10" s="469"/>
      <c r="H10" s="462"/>
    </row>
    <row r="11" spans="1:8" s="6" customFormat="1" ht="15.75" customHeight="1" x14ac:dyDescent="0.2">
      <c r="A11" s="54" t="s">
        <v>249</v>
      </c>
      <c r="B11" s="461">
        <v>17</v>
      </c>
      <c r="C11" s="469">
        <v>1318</v>
      </c>
      <c r="D11" s="469"/>
      <c r="E11" s="469">
        <v>584</v>
      </c>
      <c r="F11" s="469"/>
      <c r="G11" s="469">
        <v>559</v>
      </c>
      <c r="H11" s="462"/>
    </row>
    <row r="12" spans="1:8" s="6" customFormat="1" ht="15.75" customHeight="1" x14ac:dyDescent="0.2">
      <c r="A12" s="54" t="s">
        <v>250</v>
      </c>
      <c r="B12" s="461"/>
      <c r="C12" s="469">
        <v>1</v>
      </c>
      <c r="D12" s="469"/>
      <c r="E12" s="469">
        <v>1</v>
      </c>
      <c r="F12" s="469"/>
      <c r="G12" s="469">
        <v>10</v>
      </c>
      <c r="H12" s="462"/>
    </row>
    <row r="13" spans="1:8" ht="13.5" thickBot="1" x14ac:dyDescent="0.25">
      <c r="A13" s="230" t="s">
        <v>4</v>
      </c>
      <c r="B13" s="470">
        <f>SUM(B5:B12)</f>
        <v>41</v>
      </c>
      <c r="C13" s="471">
        <f>SUM(C5:C12)</f>
        <v>2432</v>
      </c>
      <c r="D13" s="471">
        <f>SUM(D5:D12)</f>
        <v>430</v>
      </c>
      <c r="E13" s="471">
        <f>SUM(E5:E12)</f>
        <v>585</v>
      </c>
      <c r="F13" s="471"/>
      <c r="G13" s="471">
        <f>SUM(G5:G12)</f>
        <v>569</v>
      </c>
      <c r="H13" s="472">
        <f>SUM(H5:H12)</f>
        <v>121</v>
      </c>
    </row>
    <row r="15" spans="1:8" x14ac:dyDescent="0.2">
      <c r="A15" s="593"/>
      <c r="B15" s="593"/>
      <c r="C15" s="593"/>
      <c r="D15" s="593"/>
      <c r="E15" s="593"/>
      <c r="F15" s="593"/>
      <c r="G15" s="593"/>
      <c r="H15" s="593"/>
    </row>
    <row r="16" spans="1:8" ht="12.95" x14ac:dyDescent="0.3">
      <c r="A16" s="37"/>
      <c r="B16" s="37"/>
      <c r="C16" s="37"/>
      <c r="D16" s="37"/>
      <c r="E16" s="37"/>
      <c r="F16" s="37"/>
      <c r="G16" s="37"/>
      <c r="H16" s="37"/>
    </row>
  </sheetData>
  <sheetProtection password="CC7B" sheet="1" objects="1" scenarios="1"/>
  <mergeCells count="8">
    <mergeCell ref="A15:H15"/>
    <mergeCell ref="A1:H1"/>
    <mergeCell ref="A2:A4"/>
    <mergeCell ref="B2:B4"/>
    <mergeCell ref="C2:H2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firstPageNumber="139" orientation="landscape" useFirstPageNumber="1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pageSetUpPr fitToPage="1"/>
  </sheetPr>
  <dimension ref="A1:K19"/>
  <sheetViews>
    <sheetView workbookViewId="0">
      <selection activeCell="A15" sqref="A15:E15"/>
    </sheetView>
  </sheetViews>
  <sheetFormatPr defaultColWidth="9.140625" defaultRowHeight="12.75" x14ac:dyDescent="0.2"/>
  <cols>
    <col min="1" max="1" width="55.42578125" style="2" customWidth="1"/>
    <col min="2" max="2" width="17.140625" style="13" customWidth="1"/>
    <col min="3" max="4" width="18.42578125" style="1" customWidth="1"/>
    <col min="5" max="5" width="15.85546875" style="1" customWidth="1"/>
    <col min="6" max="9" width="9.140625" style="1"/>
    <col min="10" max="10" width="13.140625" style="1" customWidth="1"/>
    <col min="11" max="11" width="15.7109375" style="1" customWidth="1"/>
    <col min="12" max="16384" width="9.140625" style="1"/>
  </cols>
  <sheetData>
    <row r="1" spans="1:11" ht="42.75" customHeight="1" x14ac:dyDescent="0.2">
      <c r="A1" s="562" t="s">
        <v>193</v>
      </c>
      <c r="B1" s="658"/>
      <c r="C1" s="658"/>
      <c r="D1" s="658"/>
      <c r="E1" s="659"/>
      <c r="G1" s="713" t="s">
        <v>151</v>
      </c>
      <c r="H1" s="714"/>
      <c r="I1" s="714"/>
      <c r="J1" s="714"/>
      <c r="K1" s="714"/>
    </row>
    <row r="2" spans="1:11" ht="16.5" customHeight="1" x14ac:dyDescent="0.2">
      <c r="A2" s="160" t="s">
        <v>242</v>
      </c>
      <c r="B2" s="720"/>
      <c r="C2" s="721"/>
      <c r="D2" s="721"/>
      <c r="E2" s="722"/>
      <c r="G2" s="715" t="s">
        <v>155</v>
      </c>
      <c r="H2" s="715"/>
      <c r="I2" s="715"/>
      <c r="J2" s="317" t="s">
        <v>152</v>
      </c>
      <c r="K2" s="317" t="s">
        <v>153</v>
      </c>
    </row>
    <row r="3" spans="1:11" ht="18" customHeight="1" x14ac:dyDescent="0.2">
      <c r="A3" s="58"/>
      <c r="B3" s="59" t="s">
        <v>79</v>
      </c>
      <c r="C3" s="59" t="s">
        <v>80</v>
      </c>
      <c r="D3" s="62" t="s">
        <v>146</v>
      </c>
      <c r="E3" s="18" t="s">
        <v>147</v>
      </c>
      <c r="G3" s="715"/>
      <c r="H3" s="715"/>
      <c r="I3" s="715"/>
      <c r="J3" s="317">
        <f>SUM(D9:D11)</f>
        <v>19</v>
      </c>
      <c r="K3" s="485">
        <f>SUM(E9:E11)</f>
        <v>564419</v>
      </c>
    </row>
    <row r="4" spans="1:11" ht="16.5" customHeight="1" x14ac:dyDescent="0.2">
      <c r="A4" s="207" t="s">
        <v>354</v>
      </c>
      <c r="B4" s="476"/>
      <c r="C4" s="476"/>
      <c r="D4" s="477"/>
      <c r="E4" s="478"/>
      <c r="G4" s="715"/>
      <c r="H4" s="715"/>
      <c r="I4" s="715"/>
      <c r="J4" s="716" t="s">
        <v>154</v>
      </c>
      <c r="K4" s="716"/>
    </row>
    <row r="5" spans="1:11" ht="15.75" customHeight="1" x14ac:dyDescent="0.2">
      <c r="A5" s="207" t="s">
        <v>99</v>
      </c>
      <c r="B5" s="153">
        <v>2</v>
      </c>
      <c r="C5" s="153">
        <v>1</v>
      </c>
      <c r="D5" s="134">
        <f>SUM(B5:C5)</f>
        <v>3</v>
      </c>
      <c r="E5" s="478"/>
      <c r="G5" s="715"/>
      <c r="H5" s="715"/>
      <c r="I5" s="715"/>
      <c r="J5" s="717">
        <f>K3/J3</f>
        <v>29706.263157894737</v>
      </c>
      <c r="K5" s="717"/>
    </row>
    <row r="6" spans="1:11" ht="16.5" customHeight="1" x14ac:dyDescent="0.2">
      <c r="A6" s="207" t="s">
        <v>100</v>
      </c>
      <c r="B6" s="153">
        <v>3</v>
      </c>
      <c r="C6" s="153"/>
      <c r="D6" s="477">
        <f>SUM(B6:C6)</f>
        <v>3</v>
      </c>
      <c r="E6" s="478"/>
    </row>
    <row r="7" spans="1:11" ht="17.25" customHeight="1" x14ac:dyDescent="0.2">
      <c r="A7" s="207" t="s">
        <v>101</v>
      </c>
      <c r="B7" s="153">
        <v>3</v>
      </c>
      <c r="C7" s="153"/>
      <c r="D7" s="477">
        <f>SUM(B7:C7)</f>
        <v>3</v>
      </c>
      <c r="E7" s="478"/>
    </row>
    <row r="8" spans="1:11" ht="17.25" customHeight="1" x14ac:dyDescent="0.2">
      <c r="A8" s="473" t="s">
        <v>149</v>
      </c>
      <c r="B8" s="479"/>
      <c r="C8" s="479"/>
      <c r="D8" s="480">
        <f>SUM(B8:C8)</f>
        <v>0</v>
      </c>
      <c r="E8" s="478"/>
    </row>
    <row r="9" spans="1:11" ht="17.25" customHeight="1" x14ac:dyDescent="0.2">
      <c r="A9" s="474" t="s">
        <v>148</v>
      </c>
      <c r="B9" s="479"/>
      <c r="C9" s="479"/>
      <c r="D9" s="480">
        <f>SUM(B9:C9)</f>
        <v>0</v>
      </c>
      <c r="E9" s="481"/>
    </row>
    <row r="10" spans="1:11" ht="17.25" customHeight="1" x14ac:dyDescent="0.2">
      <c r="A10" s="474" t="s">
        <v>150</v>
      </c>
      <c r="B10" s="476"/>
      <c r="C10" s="476"/>
      <c r="D10" s="480">
        <v>19</v>
      </c>
      <c r="E10" s="481">
        <f>152000+410000+2419</f>
        <v>564419</v>
      </c>
    </row>
    <row r="11" spans="1:11" ht="17.25" customHeight="1" thickBot="1" x14ac:dyDescent="0.25">
      <c r="A11" s="475" t="s">
        <v>96</v>
      </c>
      <c r="B11" s="482"/>
      <c r="C11" s="482"/>
      <c r="D11" s="483"/>
      <c r="E11" s="484"/>
    </row>
    <row r="12" spans="1:11" ht="17.25" customHeight="1" x14ac:dyDescent="0.2">
      <c r="A12" s="32"/>
      <c r="B12" s="32"/>
      <c r="C12" s="32"/>
      <c r="D12" s="32"/>
      <c r="E12" s="32"/>
    </row>
    <row r="13" spans="1:11" ht="15.75" customHeight="1" x14ac:dyDescent="0.2">
      <c r="A13" s="719"/>
      <c r="B13" s="719"/>
      <c r="C13" s="719"/>
      <c r="D13" s="719"/>
      <c r="E13" s="719"/>
      <c r="F13" s="24"/>
    </row>
    <row r="14" spans="1:11" ht="15" customHeight="1" x14ac:dyDescent="0.2">
      <c r="A14" s="593"/>
      <c r="B14" s="593"/>
      <c r="C14" s="593"/>
      <c r="D14" s="593"/>
      <c r="E14" s="593"/>
      <c r="F14" s="24"/>
    </row>
    <row r="15" spans="1:11" ht="30" customHeight="1" x14ac:dyDescent="0.2">
      <c r="A15" s="651"/>
      <c r="B15" s="651"/>
      <c r="C15" s="651"/>
      <c r="D15" s="651"/>
      <c r="E15" s="651"/>
    </row>
    <row r="16" spans="1:11" ht="75" customHeight="1" x14ac:dyDescent="0.2">
      <c r="A16" s="723"/>
      <c r="B16" s="723"/>
      <c r="C16" s="723"/>
      <c r="D16" s="723"/>
      <c r="E16" s="723"/>
      <c r="F16" s="60"/>
      <c r="G16" s="60"/>
    </row>
    <row r="17" spans="1:7" ht="75" customHeight="1" x14ac:dyDescent="0.2">
      <c r="A17" s="718"/>
      <c r="B17" s="718"/>
      <c r="C17" s="718"/>
      <c r="D17" s="718"/>
      <c r="E17" s="718"/>
      <c r="F17" s="61"/>
      <c r="G17" s="61"/>
    </row>
    <row r="18" spans="1:7" ht="75" customHeight="1" x14ac:dyDescent="0.2">
      <c r="A18" s="718"/>
      <c r="B18" s="718"/>
      <c r="C18" s="718"/>
      <c r="D18" s="718"/>
      <c r="E18" s="718"/>
      <c r="F18" s="61"/>
      <c r="G18" s="61"/>
    </row>
    <row r="19" spans="1:7" ht="60" customHeight="1" x14ac:dyDescent="0.2">
      <c r="A19" s="718"/>
      <c r="B19" s="718"/>
      <c r="C19" s="718"/>
      <c r="D19" s="718"/>
      <c r="E19" s="718"/>
      <c r="F19" s="61"/>
      <c r="G19" s="61"/>
    </row>
  </sheetData>
  <sheetProtection password="CC7B" sheet="1" objects="1" scenarios="1"/>
  <mergeCells count="13">
    <mergeCell ref="A19:E19"/>
    <mergeCell ref="A14:E14"/>
    <mergeCell ref="A13:E13"/>
    <mergeCell ref="A1:E1"/>
    <mergeCell ref="B2:E2"/>
    <mergeCell ref="A15:E15"/>
    <mergeCell ref="A16:E16"/>
    <mergeCell ref="A17:E17"/>
    <mergeCell ref="G1:K1"/>
    <mergeCell ref="G2:I5"/>
    <mergeCell ref="J4:K4"/>
    <mergeCell ref="J5:K5"/>
    <mergeCell ref="A18:E18"/>
  </mergeCells>
  <pageMargins left="0.70866141732283472" right="0.70866141732283472" top="0.74803149606299213" bottom="0.74803149606299213" header="0.31496062992125984" footer="0.31496062992125984"/>
  <pageSetup paperSize="9" scale="68" firstPageNumber="140" fitToHeight="0" orientation="landscape" useFirstPageNumber="1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14"/>
  <sheetViews>
    <sheetView workbookViewId="0">
      <selection activeCell="E28" sqref="E28"/>
    </sheetView>
  </sheetViews>
  <sheetFormatPr defaultColWidth="9.140625" defaultRowHeight="12.75" x14ac:dyDescent="0.2"/>
  <cols>
    <col min="1" max="1" width="39" style="2" customWidth="1"/>
    <col min="2" max="2" width="15.7109375" style="3" customWidth="1"/>
    <col min="3" max="16384" width="9.140625" style="1"/>
  </cols>
  <sheetData>
    <row r="1" spans="1:2" ht="39" customHeight="1" x14ac:dyDescent="0.2">
      <c r="A1" s="724" t="s">
        <v>160</v>
      </c>
      <c r="B1" s="725"/>
    </row>
    <row r="2" spans="1:2" s="5" customFormat="1" ht="18.75" customHeight="1" x14ac:dyDescent="0.2">
      <c r="A2" s="160" t="s">
        <v>242</v>
      </c>
      <c r="B2" s="153" t="s">
        <v>38</v>
      </c>
    </row>
    <row r="3" spans="1:2" ht="15" customHeight="1" x14ac:dyDescent="0.2">
      <c r="A3" s="207" t="s">
        <v>41</v>
      </c>
      <c r="B3" s="487">
        <v>1152</v>
      </c>
    </row>
    <row r="4" spans="1:2" ht="30" customHeight="1" x14ac:dyDescent="0.2">
      <c r="A4" s="207" t="s">
        <v>42</v>
      </c>
      <c r="B4" s="487">
        <v>0</v>
      </c>
    </row>
    <row r="5" spans="1:2" ht="30" customHeight="1" x14ac:dyDescent="0.2">
      <c r="A5" s="219" t="s">
        <v>233</v>
      </c>
      <c r="B5" s="487">
        <v>750</v>
      </c>
    </row>
    <row r="6" spans="1:2" ht="39.950000000000003" customHeight="1" x14ac:dyDescent="0.2">
      <c r="A6" s="219" t="s">
        <v>234</v>
      </c>
      <c r="B6" s="487">
        <v>613</v>
      </c>
    </row>
    <row r="7" spans="1:2" s="4" customFormat="1" ht="15" customHeight="1" x14ac:dyDescent="0.2">
      <c r="A7" s="199" t="s">
        <v>235</v>
      </c>
      <c r="B7" s="487">
        <v>220344</v>
      </c>
    </row>
    <row r="8" spans="1:2" s="4" customFormat="1" ht="30" customHeight="1" x14ac:dyDescent="0.2">
      <c r="A8" s="219" t="s">
        <v>356</v>
      </c>
      <c r="B8" s="285">
        <v>23</v>
      </c>
    </row>
    <row r="9" spans="1:2" s="4" customFormat="1" ht="30" customHeight="1" x14ac:dyDescent="0.2">
      <c r="A9" s="219" t="s">
        <v>357</v>
      </c>
      <c r="B9" s="285">
        <v>395</v>
      </c>
    </row>
    <row r="10" spans="1:2" s="4" customFormat="1" ht="30" customHeight="1" x14ac:dyDescent="0.2">
      <c r="A10" s="219" t="s">
        <v>355</v>
      </c>
      <c r="B10" s="285">
        <v>107</v>
      </c>
    </row>
    <row r="11" spans="1:2" ht="30" customHeight="1" x14ac:dyDescent="0.2">
      <c r="A11" s="219" t="s">
        <v>236</v>
      </c>
      <c r="B11" s="285">
        <v>6003</v>
      </c>
    </row>
    <row r="12" spans="1:2" s="2" customFormat="1" ht="30" customHeight="1" x14ac:dyDescent="0.2">
      <c r="A12" s="219" t="s">
        <v>237</v>
      </c>
      <c r="B12" s="488">
        <v>15396</v>
      </c>
    </row>
    <row r="13" spans="1:2" ht="30" customHeight="1" thickBot="1" x14ac:dyDescent="0.25">
      <c r="A13" s="486" t="s">
        <v>238</v>
      </c>
      <c r="B13" s="489">
        <v>5773</v>
      </c>
    </row>
    <row r="14" spans="1:2" x14ac:dyDescent="0.2">
      <c r="A14" s="39"/>
      <c r="B14" s="40"/>
    </row>
  </sheetData>
  <sheetProtection password="CC7B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rstPageNumber="141" orientation="portrait" useFirstPageNumber="1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B11"/>
  <sheetViews>
    <sheetView workbookViewId="0">
      <selection activeCell="A13" sqref="A13"/>
    </sheetView>
  </sheetViews>
  <sheetFormatPr defaultColWidth="9.140625" defaultRowHeight="12.75" x14ac:dyDescent="0.2"/>
  <cols>
    <col min="1" max="1" width="38.5703125" style="2" customWidth="1"/>
    <col min="2" max="2" width="14.5703125" style="1" customWidth="1"/>
    <col min="3" max="16384" width="9.140625" style="1"/>
  </cols>
  <sheetData>
    <row r="1" spans="1:2" ht="42.75" customHeight="1" x14ac:dyDescent="0.2">
      <c r="A1" s="672" t="s">
        <v>159</v>
      </c>
      <c r="B1" s="665"/>
    </row>
    <row r="2" spans="1:2" s="5" customFormat="1" ht="30" customHeight="1" x14ac:dyDescent="0.2">
      <c r="A2" s="160" t="s">
        <v>242</v>
      </c>
      <c r="B2" s="64" t="s">
        <v>38</v>
      </c>
    </row>
    <row r="3" spans="1:2" s="6" customFormat="1" ht="15.95" customHeight="1" x14ac:dyDescent="0.2">
      <c r="A3" s="491" t="s">
        <v>43</v>
      </c>
      <c r="B3" s="490">
        <v>6590</v>
      </c>
    </row>
    <row r="4" spans="1:2" s="6" customFormat="1" ht="15.95" customHeight="1" x14ac:dyDescent="0.2">
      <c r="A4" s="491" t="s">
        <v>170</v>
      </c>
      <c r="B4" s="490">
        <v>6496</v>
      </c>
    </row>
    <row r="5" spans="1:2" s="6" customFormat="1" ht="15.95" customHeight="1" x14ac:dyDescent="0.2">
      <c r="A5" s="491" t="s">
        <v>169</v>
      </c>
      <c r="B5" s="367">
        <v>94</v>
      </c>
    </row>
    <row r="6" spans="1:2" s="6" customFormat="1" ht="15.95" customHeight="1" x14ac:dyDescent="0.2">
      <c r="A6" s="491" t="s">
        <v>44</v>
      </c>
      <c r="B6" s="490">
        <v>357967</v>
      </c>
    </row>
    <row r="7" spans="1:2" s="6" customFormat="1" ht="15.95" customHeight="1" x14ac:dyDescent="0.2">
      <c r="A7" s="491" t="s">
        <v>187</v>
      </c>
      <c r="B7" s="490">
        <v>356953</v>
      </c>
    </row>
    <row r="8" spans="1:2" s="6" customFormat="1" ht="15.95" customHeight="1" x14ac:dyDescent="0.2">
      <c r="A8" s="491" t="s">
        <v>188</v>
      </c>
      <c r="B8" s="490">
        <v>1014</v>
      </c>
    </row>
    <row r="9" spans="1:2" s="6" customFormat="1" ht="15.95" customHeight="1" x14ac:dyDescent="0.2">
      <c r="A9" s="49" t="s">
        <v>241</v>
      </c>
      <c r="B9" s="372">
        <v>380</v>
      </c>
    </row>
    <row r="10" spans="1:2" s="6" customFormat="1" ht="15.95" customHeight="1" x14ac:dyDescent="0.2">
      <c r="A10" s="49" t="s">
        <v>358</v>
      </c>
      <c r="B10" s="372">
        <v>1</v>
      </c>
    </row>
    <row r="11" spans="1:2" s="6" customFormat="1" ht="15.95" customHeight="1" thickBot="1" x14ac:dyDescent="0.25">
      <c r="A11" s="55" t="s">
        <v>359</v>
      </c>
      <c r="B11" s="324">
        <v>0</v>
      </c>
    </row>
  </sheetData>
  <sheetProtection password="CC7B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rstPageNumber="142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  <vt:lpstr>4.1</vt:lpstr>
      <vt:lpstr>5.1</vt:lpstr>
      <vt:lpstr>6.1 </vt:lpstr>
      <vt:lpstr>6.2</vt:lpstr>
      <vt:lpstr>6.3</vt:lpstr>
      <vt:lpstr>6.4</vt:lpstr>
      <vt:lpstr>6.5</vt:lpstr>
      <vt:lpstr>6.6</vt:lpstr>
      <vt:lpstr>7.1</vt:lpstr>
      <vt:lpstr>7.2</vt:lpstr>
      <vt:lpstr>7.3</vt:lpstr>
      <vt:lpstr>8.1</vt:lpstr>
      <vt:lpstr>8.2</vt:lpstr>
      <vt:lpstr>8.3</vt:lpstr>
      <vt:lpstr>8.4</vt:lpstr>
      <vt:lpstr>12.1</vt:lpstr>
      <vt:lpstr>12.2</vt:lpstr>
      <vt:lpstr>'6.3'!Oblast_tisku</vt:lpstr>
      <vt:lpstr>'6.5'!Oblast_tisku</vt:lpstr>
      <vt:lpstr>'7.2'!Oblast_tisku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2020-01-15T15:40:32Z</dcterms:created>
  <dcterms:modified xsi:type="dcterms:W3CDTF">2021-06-15T08:41:38Z</dcterms:modified>
</cp:coreProperties>
</file>