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 defaultThemeVersion="124226"/>
  <bookViews>
    <workbookView xWindow="0" yWindow="0" windowWidth="27870" windowHeight="13020" tabRatio="803"/>
  </bookViews>
  <sheets>
    <sheet name="2.1" sheetId="1" r:id="rId1"/>
    <sheet name="2.2" sheetId="59" r:id="rId2"/>
    <sheet name="2.3" sheetId="6" r:id="rId3"/>
    <sheet name="2.4" sheetId="7" r:id="rId4"/>
    <sheet name="2.5" sheetId="8" r:id="rId5"/>
    <sheet name="2.6" sheetId="32" r:id="rId6"/>
    <sheet name="2.7" sheetId="33" r:id="rId7"/>
    <sheet name="3.1" sheetId="47" r:id="rId8"/>
    <sheet name="3.2" sheetId="14" r:id="rId9"/>
    <sheet name="3.3" sheetId="63" r:id="rId10"/>
    <sheet name="3.4" sheetId="28" r:id="rId11"/>
    <sheet name="4.1" sheetId="17" r:id="rId12"/>
    <sheet name="5.1" sheetId="19" r:id="rId13"/>
    <sheet name="6.1 " sheetId="66" r:id="rId14"/>
    <sheet name="6.2" sheetId="67" r:id="rId15"/>
    <sheet name="6.3" sheetId="23" r:id="rId16"/>
    <sheet name="6.4" sheetId="64" r:id="rId17"/>
    <sheet name="6.5" sheetId="68" r:id="rId18"/>
    <sheet name="6.6" sheetId="26" r:id="rId19"/>
    <sheet name="7.1" sheetId="61" r:id="rId20"/>
    <sheet name="7.2" sheetId="43" r:id="rId21"/>
    <sheet name="7.3" sheetId="58" r:id="rId22"/>
    <sheet name="8.1" sheetId="36" r:id="rId23"/>
    <sheet name="8.2" sheetId="57" r:id="rId24"/>
    <sheet name="8.3" sheetId="70" r:id="rId25"/>
    <sheet name="8.4" sheetId="40" r:id="rId26"/>
    <sheet name="12.1" sheetId="30" r:id="rId27"/>
    <sheet name="12.2" sheetId="31" r:id="rId28"/>
  </sheets>
  <definedNames>
    <definedName name="_xlnm.Print_Area" localSheetId="0">'2.1'!$A$1:$K$132</definedName>
    <definedName name="_xlnm.Print_Area" localSheetId="3">'2.4'!$A$1:$I$42</definedName>
    <definedName name="_xlnm.Print_Area" localSheetId="13">'6.1 '!$A$1:$N$32</definedName>
    <definedName name="_xlnm.Print_Area" localSheetId="16">'6.4'!$A$1:$J$31</definedName>
    <definedName name="_xlnm.Print_Area" localSheetId="17">'6.5'!$A$1:$K$91</definedName>
    <definedName name="_xlnm.Print_Area" localSheetId="18">'6.6'!$A$1:$E$29</definedName>
    <definedName name="_xlnm.Print_Area" localSheetId="20">'7.2'!$A$1:$K$39</definedName>
  </definedNames>
  <calcPr calcId="145621"/>
</workbook>
</file>

<file path=xl/calcChain.xml><?xml version="1.0" encoding="utf-8"?>
<calcChain xmlns="http://schemas.openxmlformats.org/spreadsheetml/2006/main">
  <c r="J25" i="64" l="1"/>
  <c r="B26" i="64"/>
  <c r="C26" i="64"/>
  <c r="D26" i="64"/>
  <c r="E26" i="64"/>
  <c r="F26" i="64"/>
  <c r="H26" i="64"/>
  <c r="I26" i="64"/>
  <c r="I28" i="64" s="1"/>
  <c r="J26" i="64"/>
  <c r="J28" i="64" s="1"/>
  <c r="B27" i="64"/>
  <c r="B29" i="64" s="1"/>
  <c r="C27" i="64"/>
  <c r="C29" i="64" s="1"/>
  <c r="D27" i="64"/>
  <c r="D29" i="64" s="1"/>
  <c r="E27" i="64"/>
  <c r="F27" i="64"/>
  <c r="H27" i="64"/>
  <c r="I27" i="64"/>
  <c r="J27" i="64"/>
  <c r="B28" i="64"/>
  <c r="C28" i="64"/>
  <c r="D28" i="64"/>
  <c r="E28" i="64"/>
  <c r="F28" i="64"/>
  <c r="G28" i="64"/>
  <c r="H28" i="64"/>
  <c r="E29" i="64"/>
  <c r="F29" i="64"/>
  <c r="G29" i="64"/>
  <c r="H29" i="64"/>
  <c r="I29" i="64"/>
  <c r="J29" i="64"/>
  <c r="J21" i="64"/>
  <c r="J20" i="64"/>
  <c r="J19" i="64"/>
  <c r="J18" i="64"/>
  <c r="J17" i="64"/>
  <c r="J16" i="64"/>
  <c r="J15" i="64"/>
  <c r="J14" i="64"/>
  <c r="J11" i="64"/>
  <c r="J10" i="64"/>
  <c r="J9" i="64"/>
  <c r="J8" i="64"/>
  <c r="J7" i="64"/>
  <c r="J6" i="64"/>
  <c r="M10" i="23" l="1"/>
  <c r="L10" i="23"/>
  <c r="K10" i="23"/>
  <c r="J10" i="23"/>
  <c r="I10" i="23"/>
  <c r="H10" i="23"/>
  <c r="G10" i="23"/>
  <c r="F10" i="23"/>
  <c r="E10" i="23"/>
  <c r="D10" i="23"/>
  <c r="C10" i="23"/>
  <c r="B10" i="23"/>
  <c r="M9" i="23"/>
  <c r="L9" i="23"/>
  <c r="M8" i="23"/>
  <c r="L8" i="23"/>
  <c r="M7" i="23"/>
  <c r="L7" i="23"/>
  <c r="M6" i="23"/>
  <c r="L6" i="23"/>
  <c r="B23" i="66"/>
  <c r="N23" i="66" s="1"/>
  <c r="B22" i="66"/>
  <c r="N22" i="66" s="1"/>
  <c r="N19" i="66"/>
  <c r="N18" i="66"/>
  <c r="N17" i="66"/>
  <c r="N16" i="66"/>
  <c r="N15" i="66"/>
  <c r="N14" i="66"/>
  <c r="N13" i="66"/>
  <c r="N12" i="66"/>
  <c r="N11" i="66"/>
  <c r="N10" i="66"/>
  <c r="N9" i="66"/>
  <c r="N8" i="66"/>
  <c r="N7" i="66"/>
  <c r="N6" i="66"/>
  <c r="N5" i="66"/>
  <c r="N4" i="66"/>
  <c r="J5" i="64" l="1"/>
  <c r="J4" i="64"/>
  <c r="D18" i="23"/>
  <c r="L54" i="23" l="1"/>
  <c r="M54" i="23"/>
  <c r="L55" i="23"/>
  <c r="M55" i="23"/>
  <c r="L56" i="23"/>
  <c r="M56" i="23"/>
  <c r="L57" i="23"/>
  <c r="M57" i="23"/>
  <c r="B58" i="23"/>
  <c r="C58" i="23"/>
  <c r="D58" i="23"/>
  <c r="E58" i="23"/>
  <c r="F58" i="23"/>
  <c r="G58" i="23"/>
  <c r="H58" i="23"/>
  <c r="I58" i="23"/>
  <c r="J58" i="23"/>
  <c r="K58" i="23"/>
  <c r="L38" i="23"/>
  <c r="M38" i="23"/>
  <c r="L39" i="23"/>
  <c r="M39" i="23"/>
  <c r="L40" i="23"/>
  <c r="M40" i="23"/>
  <c r="L41" i="23"/>
  <c r="M41" i="23"/>
  <c r="B42" i="23"/>
  <c r="C42" i="23"/>
  <c r="D42" i="23"/>
  <c r="E42" i="23"/>
  <c r="F42" i="23"/>
  <c r="G42" i="23"/>
  <c r="H42" i="23"/>
  <c r="I42" i="23"/>
  <c r="J42" i="23"/>
  <c r="K42" i="23"/>
  <c r="L22" i="23"/>
  <c r="M22" i="23"/>
  <c r="L23" i="23"/>
  <c r="M23" i="23"/>
  <c r="L24" i="23"/>
  <c r="M24" i="23"/>
  <c r="L25" i="23"/>
  <c r="M25" i="23"/>
  <c r="B26" i="23"/>
  <c r="C26" i="23"/>
  <c r="D26" i="23"/>
  <c r="F26" i="23"/>
  <c r="G26" i="23"/>
  <c r="H26" i="23"/>
  <c r="I26" i="23"/>
  <c r="J26" i="23"/>
  <c r="K26" i="23"/>
  <c r="L14" i="23"/>
  <c r="M14" i="23"/>
  <c r="L15" i="23"/>
  <c r="M15" i="23"/>
  <c r="L16" i="23"/>
  <c r="M16" i="23"/>
  <c r="L17" i="23"/>
  <c r="M17" i="23"/>
  <c r="B18" i="23"/>
  <c r="C18" i="23"/>
  <c r="E18" i="23"/>
  <c r="F18" i="23"/>
  <c r="G18" i="23"/>
  <c r="H18" i="23"/>
  <c r="I18" i="23"/>
  <c r="J18" i="23"/>
  <c r="K18" i="23"/>
  <c r="K50" i="23"/>
  <c r="J50" i="23"/>
  <c r="I50" i="23"/>
  <c r="H50" i="23"/>
  <c r="G50" i="23"/>
  <c r="F50" i="23"/>
  <c r="E50" i="23"/>
  <c r="D50" i="23"/>
  <c r="C50" i="23"/>
  <c r="B50" i="23"/>
  <c r="M49" i="23"/>
  <c r="L49" i="23"/>
  <c r="M48" i="23"/>
  <c r="L48" i="23"/>
  <c r="M47" i="23"/>
  <c r="L47" i="23"/>
  <c r="M46" i="23"/>
  <c r="L46" i="23"/>
  <c r="I34" i="23"/>
  <c r="H34" i="23"/>
  <c r="G34" i="23"/>
  <c r="F34" i="23"/>
  <c r="E34" i="23"/>
  <c r="D34" i="23"/>
  <c r="C34" i="23"/>
  <c r="B34" i="23"/>
  <c r="M33" i="23"/>
  <c r="L33" i="23"/>
  <c r="M32" i="23"/>
  <c r="L32" i="23"/>
  <c r="M31" i="23"/>
  <c r="L31" i="23"/>
  <c r="M30" i="23"/>
  <c r="L30" i="23"/>
  <c r="M18" i="23" l="1"/>
  <c r="L18" i="23"/>
  <c r="L26" i="23"/>
  <c r="M26" i="23"/>
  <c r="L42" i="23"/>
  <c r="M42" i="23"/>
  <c r="L58" i="23"/>
  <c r="M58" i="23"/>
  <c r="L34" i="23"/>
  <c r="L50" i="23"/>
  <c r="M34" i="23"/>
  <c r="M50" i="23"/>
  <c r="L62" i="23"/>
  <c r="M62" i="23"/>
  <c r="L63" i="23"/>
  <c r="M63" i="23"/>
  <c r="L64" i="23"/>
  <c r="M64" i="23"/>
  <c r="L65" i="23"/>
  <c r="M65" i="23"/>
  <c r="B66" i="23"/>
  <c r="C66" i="23"/>
  <c r="D66" i="23"/>
  <c r="E66" i="23"/>
  <c r="F66" i="23"/>
  <c r="G66" i="23"/>
  <c r="H66" i="23"/>
  <c r="I66" i="23"/>
  <c r="J66" i="23"/>
  <c r="K66" i="23"/>
  <c r="L70" i="23"/>
  <c r="M70" i="23"/>
  <c r="L71" i="23"/>
  <c r="M71" i="23"/>
  <c r="L72" i="23"/>
  <c r="M72" i="23"/>
  <c r="L73" i="23"/>
  <c r="M73" i="23"/>
  <c r="B74" i="23"/>
  <c r="C74" i="23"/>
  <c r="D74" i="23"/>
  <c r="E74" i="23"/>
  <c r="F74" i="23"/>
  <c r="G74" i="23"/>
  <c r="H74" i="23"/>
  <c r="I74" i="23"/>
  <c r="J74" i="23"/>
  <c r="K74" i="23"/>
  <c r="N21" i="66"/>
  <c r="N20" i="66"/>
  <c r="B27" i="66"/>
  <c r="N27" i="66" s="1"/>
  <c r="B26" i="66"/>
  <c r="N26" i="66" s="1"/>
  <c r="B25" i="66"/>
  <c r="N25" i="66" s="1"/>
  <c r="B24" i="66"/>
  <c r="N24" i="66" s="1"/>
  <c r="L74" i="23" l="1"/>
  <c r="M74" i="23"/>
  <c r="L66" i="23"/>
  <c r="L75" i="23"/>
  <c r="M66" i="23"/>
  <c r="D9" i="40"/>
  <c r="D8" i="40"/>
  <c r="D7" i="40"/>
  <c r="D6" i="40"/>
  <c r="D5" i="40"/>
  <c r="K3" i="40"/>
  <c r="J5" i="40" s="1"/>
  <c r="J3" i="40"/>
  <c r="F21" i="57"/>
  <c r="E21" i="57"/>
  <c r="C21" i="57"/>
  <c r="B21" i="57"/>
  <c r="G20" i="57"/>
  <c r="F20" i="57"/>
  <c r="E20" i="57"/>
  <c r="D20" i="57"/>
  <c r="C20" i="57"/>
  <c r="B20" i="57"/>
  <c r="G19" i="57"/>
  <c r="G21" i="57" s="1"/>
  <c r="D19" i="57"/>
  <c r="D21" i="57" s="1"/>
  <c r="B19" i="57"/>
  <c r="G18" i="57"/>
  <c r="F18" i="57"/>
  <c r="E18" i="57"/>
  <c r="D18" i="57"/>
  <c r="C18" i="57"/>
  <c r="B18" i="57"/>
  <c r="E13" i="36"/>
  <c r="D13" i="36"/>
  <c r="C13" i="36"/>
  <c r="B13" i="36"/>
  <c r="E9" i="61"/>
  <c r="D9" i="61"/>
  <c r="E8" i="61"/>
  <c r="E7" i="61"/>
  <c r="E6" i="61"/>
  <c r="E5" i="61"/>
  <c r="E4" i="61"/>
  <c r="M75" i="23" l="1"/>
  <c r="H13" i="70"/>
  <c r="G13" i="70"/>
  <c r="E13" i="70"/>
  <c r="D13" i="70"/>
  <c r="C13" i="70"/>
  <c r="B13" i="70"/>
  <c r="I28" i="58"/>
  <c r="K27" i="58"/>
  <c r="J27" i="58"/>
  <c r="K24" i="58"/>
  <c r="J24" i="58"/>
  <c r="K21" i="58"/>
  <c r="J21" i="58"/>
  <c r="K18" i="58"/>
  <c r="J18" i="58"/>
  <c r="K15" i="58"/>
  <c r="J15" i="58"/>
  <c r="K12" i="58"/>
  <c r="J12" i="58"/>
  <c r="K9" i="58"/>
  <c r="J9" i="58"/>
  <c r="K6" i="58"/>
  <c r="J6" i="58"/>
  <c r="R115" i="19"/>
  <c r="Q115" i="19"/>
  <c r="P115" i="19"/>
  <c r="N115" i="19"/>
  <c r="M115" i="19"/>
  <c r="L115" i="19"/>
  <c r="F115" i="19"/>
  <c r="E115" i="19"/>
  <c r="D115" i="19"/>
  <c r="R101" i="19"/>
  <c r="Q101" i="19"/>
  <c r="P101" i="19"/>
  <c r="N101" i="19"/>
  <c r="M101" i="19"/>
  <c r="L101" i="19"/>
  <c r="J101" i="19"/>
  <c r="I101" i="19"/>
  <c r="H101" i="19"/>
  <c r="F101" i="19"/>
  <c r="E101" i="19"/>
  <c r="D101" i="19"/>
  <c r="R87" i="19"/>
  <c r="Q87" i="19"/>
  <c r="P87" i="19"/>
  <c r="N87" i="19"/>
  <c r="M87" i="19"/>
  <c r="L87" i="19"/>
  <c r="F87" i="19"/>
  <c r="E87" i="19"/>
  <c r="D87" i="19"/>
  <c r="R73" i="19"/>
  <c r="Q73" i="19"/>
  <c r="P73" i="19"/>
  <c r="N73" i="19"/>
  <c r="M73" i="19"/>
  <c r="L73" i="19"/>
  <c r="F73" i="19"/>
  <c r="E73" i="19"/>
  <c r="D73" i="19"/>
  <c r="R59" i="19"/>
  <c r="Q59" i="19"/>
  <c r="P59" i="19"/>
  <c r="N59" i="19"/>
  <c r="M59" i="19"/>
  <c r="L59" i="19"/>
  <c r="F59" i="19"/>
  <c r="E59" i="19"/>
  <c r="D59" i="19"/>
  <c r="R45" i="19"/>
  <c r="Q45" i="19"/>
  <c r="P45" i="19"/>
  <c r="N45" i="19"/>
  <c r="M45" i="19"/>
  <c r="L45" i="19"/>
  <c r="F45" i="19"/>
  <c r="E45" i="19"/>
  <c r="D45" i="19"/>
  <c r="R31" i="19"/>
  <c r="Q31" i="19"/>
  <c r="P31" i="19"/>
  <c r="N31" i="19"/>
  <c r="M31" i="19"/>
  <c r="L31" i="19"/>
  <c r="F31" i="19"/>
  <c r="E31" i="19"/>
  <c r="D31" i="19"/>
  <c r="R17" i="19"/>
  <c r="Q17" i="19"/>
  <c r="P17" i="19"/>
  <c r="N17" i="19"/>
  <c r="M17" i="19"/>
  <c r="L17" i="19"/>
  <c r="F17" i="19"/>
  <c r="E17" i="19"/>
  <c r="D17" i="19"/>
  <c r="K147" i="17"/>
  <c r="K146" i="17"/>
  <c r="J145" i="17"/>
  <c r="I145" i="17"/>
  <c r="H145" i="17"/>
  <c r="G145" i="17"/>
  <c r="F145" i="17"/>
  <c r="E145" i="17"/>
  <c r="D145" i="17"/>
  <c r="C145" i="17"/>
  <c r="K144" i="17"/>
  <c r="K143" i="17"/>
  <c r="K141" i="17"/>
  <c r="K140" i="17"/>
  <c r="K139" i="17"/>
  <c r="K138" i="17"/>
  <c r="K137" i="17"/>
  <c r="K136" i="17"/>
  <c r="K145" i="17" s="1"/>
  <c r="K135" i="17"/>
  <c r="K131" i="17"/>
  <c r="K130" i="17"/>
  <c r="J129" i="17"/>
  <c r="I129" i="17"/>
  <c r="H129" i="17"/>
  <c r="G129" i="17"/>
  <c r="F129" i="17"/>
  <c r="E129" i="17"/>
  <c r="D129" i="17"/>
  <c r="C129" i="17"/>
  <c r="K128" i="17"/>
  <c r="K127" i="17"/>
  <c r="K126" i="17"/>
  <c r="K125" i="17"/>
  <c r="K124" i="17"/>
  <c r="K123" i="17"/>
  <c r="K122" i="17"/>
  <c r="K121" i="17"/>
  <c r="K120" i="17"/>
  <c r="K119" i="17"/>
  <c r="K118" i="17"/>
  <c r="K129" i="17" s="1"/>
  <c r="K115" i="17"/>
  <c r="K114" i="17"/>
  <c r="J113" i="17"/>
  <c r="I113" i="17"/>
  <c r="H113" i="17"/>
  <c r="G113" i="17"/>
  <c r="F113" i="17"/>
  <c r="E113" i="17"/>
  <c r="D113" i="17"/>
  <c r="C113" i="17"/>
  <c r="K112" i="17"/>
  <c r="K111" i="17"/>
  <c r="K110" i="17"/>
  <c r="K109" i="17"/>
  <c r="K108" i="17"/>
  <c r="K107" i="17"/>
  <c r="K106" i="17"/>
  <c r="K105" i="17"/>
  <c r="K104" i="17"/>
  <c r="K103" i="17"/>
  <c r="K102" i="17"/>
  <c r="K113" i="17" s="1"/>
  <c r="K99" i="17"/>
  <c r="K98" i="17"/>
  <c r="J97" i="17"/>
  <c r="I97" i="17"/>
  <c r="H97" i="17"/>
  <c r="G97" i="17"/>
  <c r="F97" i="17"/>
  <c r="E97" i="17"/>
  <c r="D97" i="17"/>
  <c r="C97" i="17"/>
  <c r="K96" i="17"/>
  <c r="K95" i="17"/>
  <c r="K94" i="17"/>
  <c r="K93" i="17"/>
  <c r="K97" i="17" s="1"/>
  <c r="K92" i="17"/>
  <c r="K91" i="17"/>
  <c r="K90" i="17"/>
  <c r="K89" i="17"/>
  <c r="K88" i="17"/>
  <c r="K87" i="17"/>
  <c r="K86" i="17"/>
  <c r="K83" i="17"/>
  <c r="K82" i="17"/>
  <c r="J81" i="17"/>
  <c r="I81" i="17"/>
  <c r="H81" i="17"/>
  <c r="G81" i="17"/>
  <c r="F81" i="17"/>
  <c r="E81" i="17"/>
  <c r="D81" i="17"/>
  <c r="C81" i="17"/>
  <c r="K80" i="17"/>
  <c r="K79" i="17"/>
  <c r="K78" i="17"/>
  <c r="K77" i="17"/>
  <c r="K76" i="17"/>
  <c r="K75" i="17"/>
  <c r="K74" i="17"/>
  <c r="K73" i="17"/>
  <c r="K72" i="17"/>
  <c r="K71" i="17"/>
  <c r="K70" i="17"/>
  <c r="K81" i="17" s="1"/>
  <c r="K67" i="17"/>
  <c r="K66" i="17"/>
  <c r="J65" i="17"/>
  <c r="I65" i="17"/>
  <c r="H65" i="17"/>
  <c r="G65" i="17"/>
  <c r="F65" i="17"/>
  <c r="E65" i="17"/>
  <c r="D65" i="17"/>
  <c r="C65" i="17"/>
  <c r="K64" i="17"/>
  <c r="K63" i="17"/>
  <c r="K62" i="17"/>
  <c r="K61" i="17"/>
  <c r="K60" i="17"/>
  <c r="K59" i="17"/>
  <c r="K58" i="17"/>
  <c r="K57" i="17"/>
  <c r="K65" i="17" s="1"/>
  <c r="K56" i="17"/>
  <c r="K55" i="17"/>
  <c r="K54" i="17"/>
  <c r="K51" i="17"/>
  <c r="K50" i="17"/>
  <c r="J49" i="17"/>
  <c r="I49" i="17"/>
  <c r="H49" i="17"/>
  <c r="G49" i="17"/>
  <c r="F49" i="17"/>
  <c r="E49" i="17"/>
  <c r="D49" i="17"/>
  <c r="C49" i="17"/>
  <c r="K48" i="17"/>
  <c r="K47" i="17"/>
  <c r="K46" i="17"/>
  <c r="K45" i="17"/>
  <c r="K44" i="17"/>
  <c r="K43" i="17"/>
  <c r="K42" i="17"/>
  <c r="K41" i="17"/>
  <c r="K40" i="17"/>
  <c r="K39" i="17"/>
  <c r="K49" i="17" s="1"/>
  <c r="K38" i="17"/>
  <c r="K35" i="17"/>
  <c r="K34" i="17"/>
  <c r="J33" i="17"/>
  <c r="I33" i="17"/>
  <c r="H33" i="17"/>
  <c r="G33" i="17"/>
  <c r="F33" i="17"/>
  <c r="E33" i="17"/>
  <c r="D33" i="17"/>
  <c r="C33" i="17"/>
  <c r="K32" i="17"/>
  <c r="K31" i="17"/>
  <c r="K30" i="17"/>
  <c r="K29" i="17"/>
  <c r="K28" i="17"/>
  <c r="K27" i="17"/>
  <c r="K26" i="17"/>
  <c r="K25" i="17"/>
  <c r="K24" i="17"/>
  <c r="K23" i="17"/>
  <c r="K22" i="17"/>
  <c r="K33" i="17" s="1"/>
  <c r="K19" i="17"/>
  <c r="K18" i="17"/>
  <c r="J17" i="17"/>
  <c r="I17" i="17"/>
  <c r="G17" i="17"/>
  <c r="F17" i="17"/>
  <c r="E17" i="17"/>
  <c r="D17" i="17"/>
  <c r="C17" i="17"/>
  <c r="K16" i="17"/>
  <c r="K15" i="17"/>
  <c r="K14" i="17"/>
  <c r="K13" i="17"/>
  <c r="K12" i="17"/>
  <c r="K11" i="17"/>
  <c r="K10" i="17"/>
  <c r="K9" i="17"/>
  <c r="K8" i="17"/>
  <c r="K7" i="17"/>
  <c r="K6" i="17"/>
  <c r="K17" i="17" s="1"/>
  <c r="B15" i="28"/>
  <c r="C15" i="28" s="1"/>
  <c r="J17" i="14"/>
  <c r="I17" i="14"/>
  <c r="H17" i="14"/>
  <c r="G17" i="14"/>
  <c r="F17" i="14"/>
  <c r="E17" i="14"/>
  <c r="D17" i="14"/>
  <c r="C17" i="14"/>
  <c r="K16" i="14"/>
  <c r="K15" i="14"/>
  <c r="K14" i="14"/>
  <c r="K13" i="14"/>
  <c r="K12" i="14"/>
  <c r="K11" i="14"/>
  <c r="K10" i="14"/>
  <c r="K9" i="14"/>
  <c r="K8" i="14"/>
  <c r="K7" i="14"/>
  <c r="K6" i="14"/>
  <c r="K147" i="47"/>
  <c r="K146" i="47"/>
  <c r="J145" i="47"/>
  <c r="I145" i="47"/>
  <c r="H145" i="47"/>
  <c r="G145" i="47"/>
  <c r="F145" i="47"/>
  <c r="E145" i="47"/>
  <c r="D145" i="47"/>
  <c r="C145" i="47"/>
  <c r="K144" i="47"/>
  <c r="K143" i="47"/>
  <c r="K141" i="47"/>
  <c r="K140" i="47"/>
  <c r="K139" i="47"/>
  <c r="K138" i="47"/>
  <c r="K137" i="47"/>
  <c r="K136" i="47"/>
  <c r="K135" i="47"/>
  <c r="K131" i="47"/>
  <c r="K130" i="47"/>
  <c r="J129" i="47"/>
  <c r="I129" i="47"/>
  <c r="H129" i="47"/>
  <c r="G129" i="47"/>
  <c r="F129" i="47"/>
  <c r="E129" i="47"/>
  <c r="D129" i="47"/>
  <c r="C129" i="47"/>
  <c r="K128" i="47"/>
  <c r="K127" i="47"/>
  <c r="K126" i="47"/>
  <c r="K125" i="47"/>
  <c r="K124" i="47"/>
  <c r="K123" i="47"/>
  <c r="K122" i="47"/>
  <c r="K121" i="47"/>
  <c r="K120" i="47"/>
  <c r="K119" i="47"/>
  <c r="K118" i="47"/>
  <c r="K115" i="47"/>
  <c r="K114" i="47"/>
  <c r="J113" i="47"/>
  <c r="I113" i="47"/>
  <c r="H113" i="47"/>
  <c r="G113" i="47"/>
  <c r="F113" i="47"/>
  <c r="E113" i="47"/>
  <c r="D113" i="47"/>
  <c r="C113" i="47"/>
  <c r="K112" i="47"/>
  <c r="K111" i="47"/>
  <c r="K110" i="47"/>
  <c r="K109" i="47"/>
  <c r="K108" i="47"/>
  <c r="K107" i="47"/>
  <c r="K106" i="47"/>
  <c r="K105" i="47"/>
  <c r="K104" i="47"/>
  <c r="K103" i="47"/>
  <c r="K102" i="47"/>
  <c r="K113" i="47" s="1"/>
  <c r="K99" i="47"/>
  <c r="K98" i="47"/>
  <c r="J97" i="47"/>
  <c r="I97" i="47"/>
  <c r="H97" i="47"/>
  <c r="G97" i="47"/>
  <c r="F97" i="47"/>
  <c r="E97" i="47"/>
  <c r="D97" i="47"/>
  <c r="C97" i="47"/>
  <c r="K96" i="47"/>
  <c r="K95" i="47"/>
  <c r="K94" i="47"/>
  <c r="K93" i="47"/>
  <c r="K92" i="47"/>
  <c r="K91" i="47"/>
  <c r="K90" i="47"/>
  <c r="K89" i="47"/>
  <c r="K88" i="47"/>
  <c r="K87" i="47"/>
  <c r="K86" i="47"/>
  <c r="K83" i="47"/>
  <c r="K82" i="47"/>
  <c r="J81" i="47"/>
  <c r="I81" i="47"/>
  <c r="H81" i="47"/>
  <c r="G81" i="47"/>
  <c r="F81" i="47"/>
  <c r="E81" i="47"/>
  <c r="D81" i="47"/>
  <c r="C81" i="47"/>
  <c r="K80" i="47"/>
  <c r="K79" i="47"/>
  <c r="K78" i="47"/>
  <c r="K77" i="47"/>
  <c r="K76" i="47"/>
  <c r="K75" i="47"/>
  <c r="K74" i="47"/>
  <c r="K73" i="47"/>
  <c r="K72" i="47"/>
  <c r="K71" i="47"/>
  <c r="K70" i="47"/>
  <c r="K67" i="47"/>
  <c r="K66" i="47"/>
  <c r="J65" i="47"/>
  <c r="I65" i="47"/>
  <c r="H65" i="47"/>
  <c r="G65" i="47"/>
  <c r="F65" i="47"/>
  <c r="E65" i="47"/>
  <c r="D65" i="47"/>
  <c r="C65" i="47"/>
  <c r="K64" i="47"/>
  <c r="K63" i="47"/>
  <c r="K62" i="47"/>
  <c r="K61" i="47"/>
  <c r="K60" i="47"/>
  <c r="K59" i="47"/>
  <c r="K58" i="47"/>
  <c r="K57" i="47"/>
  <c r="K56" i="47"/>
  <c r="K55" i="47"/>
  <c r="K54" i="47"/>
  <c r="K51" i="47"/>
  <c r="K50" i="47"/>
  <c r="J49" i="47"/>
  <c r="I49" i="47"/>
  <c r="H49" i="47"/>
  <c r="G49" i="47"/>
  <c r="F49" i="47"/>
  <c r="E49" i="47"/>
  <c r="D49" i="47"/>
  <c r="C49" i="47"/>
  <c r="K48" i="47"/>
  <c r="K47" i="47"/>
  <c r="K46" i="47"/>
  <c r="K45" i="47"/>
  <c r="K44" i="47"/>
  <c r="K43" i="47"/>
  <c r="K42" i="47"/>
  <c r="K41" i="47"/>
  <c r="K40" i="47"/>
  <c r="K39" i="47"/>
  <c r="K38" i="47"/>
  <c r="K35" i="47"/>
  <c r="K34" i="47"/>
  <c r="J33" i="47"/>
  <c r="I33" i="47"/>
  <c r="H33" i="47"/>
  <c r="G33" i="47"/>
  <c r="F33" i="47"/>
  <c r="E33" i="47"/>
  <c r="D33" i="47"/>
  <c r="C33" i="47"/>
  <c r="K32" i="47"/>
  <c r="K31" i="47"/>
  <c r="K30" i="47"/>
  <c r="K29" i="47"/>
  <c r="K28" i="47"/>
  <c r="K27" i="47"/>
  <c r="K26" i="47"/>
  <c r="K25" i="47"/>
  <c r="K24" i="47"/>
  <c r="K23" i="47"/>
  <c r="K22" i="47"/>
  <c r="K19" i="47"/>
  <c r="K18" i="47"/>
  <c r="J17" i="47"/>
  <c r="I17" i="47"/>
  <c r="G17" i="47"/>
  <c r="F17" i="47"/>
  <c r="E17" i="47"/>
  <c r="D17" i="47"/>
  <c r="C17" i="47"/>
  <c r="K16" i="47"/>
  <c r="K15" i="47"/>
  <c r="K14" i="47"/>
  <c r="K13" i="47"/>
  <c r="K12" i="47"/>
  <c r="K11" i="47"/>
  <c r="K10" i="47"/>
  <c r="K9" i="47"/>
  <c r="K8" i="47"/>
  <c r="K7" i="47"/>
  <c r="K6" i="47"/>
  <c r="K16" i="33"/>
  <c r="G16" i="33"/>
  <c r="I15" i="33"/>
  <c r="E15" i="33"/>
  <c r="E16" i="33" s="1"/>
  <c r="D15" i="33"/>
  <c r="D16" i="33" s="1"/>
  <c r="C15" i="33"/>
  <c r="C16" i="33" s="1"/>
  <c r="J16" i="33" s="1"/>
  <c r="J14" i="33"/>
  <c r="J12" i="33"/>
  <c r="J11" i="33"/>
  <c r="J10" i="33"/>
  <c r="J9" i="33"/>
  <c r="J8" i="33"/>
  <c r="J7" i="33"/>
  <c r="J6" i="33"/>
  <c r="H16" i="32"/>
  <c r="G16" i="32"/>
  <c r="F16" i="32"/>
  <c r="E16" i="32"/>
  <c r="D16" i="32"/>
  <c r="C16" i="32"/>
  <c r="J14" i="32"/>
  <c r="J12" i="32"/>
  <c r="J11" i="32"/>
  <c r="J10" i="32"/>
  <c r="J9" i="32"/>
  <c r="J8" i="32"/>
  <c r="J7" i="32"/>
  <c r="J16" i="32" s="1"/>
  <c r="J6" i="32"/>
  <c r="I4" i="7"/>
  <c r="I3" i="7"/>
  <c r="I4" i="6"/>
  <c r="I3" i="6"/>
  <c r="J129" i="59"/>
  <c r="I129" i="59"/>
  <c r="H129" i="59"/>
  <c r="G129" i="59"/>
  <c r="F129" i="59"/>
  <c r="D129" i="59"/>
  <c r="C129" i="59"/>
  <c r="K128" i="59"/>
  <c r="K127" i="59"/>
  <c r="K126" i="59"/>
  <c r="K125" i="59"/>
  <c r="K124" i="59"/>
  <c r="K123" i="59"/>
  <c r="K122" i="59"/>
  <c r="K121" i="59"/>
  <c r="K120" i="59"/>
  <c r="K119" i="59"/>
  <c r="K118" i="59"/>
  <c r="J115" i="59"/>
  <c r="I115" i="59"/>
  <c r="H115" i="59"/>
  <c r="G115" i="59"/>
  <c r="F115" i="59"/>
  <c r="E115" i="59"/>
  <c r="D115" i="59"/>
  <c r="C115" i="59"/>
  <c r="K114" i="59"/>
  <c r="K113" i="59"/>
  <c r="K112" i="59"/>
  <c r="K111" i="59"/>
  <c r="K110" i="59"/>
  <c r="K109" i="59"/>
  <c r="K108" i="59"/>
  <c r="K107" i="59"/>
  <c r="K115" i="59" s="1"/>
  <c r="K106" i="59"/>
  <c r="K105" i="59"/>
  <c r="K104" i="59"/>
  <c r="J101" i="59"/>
  <c r="I101" i="59"/>
  <c r="H101" i="59"/>
  <c r="G101" i="59"/>
  <c r="F101" i="59"/>
  <c r="E101" i="59"/>
  <c r="E129" i="59" s="1"/>
  <c r="D101" i="59"/>
  <c r="C101" i="59"/>
  <c r="K100" i="59"/>
  <c r="K99" i="59"/>
  <c r="K98" i="59"/>
  <c r="K97" i="59"/>
  <c r="K96" i="59"/>
  <c r="K95" i="59"/>
  <c r="K94" i="59"/>
  <c r="K93" i="59"/>
  <c r="K92" i="59"/>
  <c r="K91" i="59"/>
  <c r="K90" i="59"/>
  <c r="J87" i="59"/>
  <c r="I87" i="59"/>
  <c r="H87" i="59"/>
  <c r="G87" i="59"/>
  <c r="F87" i="59"/>
  <c r="E87" i="59"/>
  <c r="D87" i="59"/>
  <c r="C87" i="59"/>
  <c r="K86" i="59"/>
  <c r="K85" i="59"/>
  <c r="K84" i="59"/>
  <c r="K83" i="59"/>
  <c r="K82" i="59"/>
  <c r="K81" i="59"/>
  <c r="K80" i="59"/>
  <c r="K79" i="59"/>
  <c r="K78" i="59"/>
  <c r="K77" i="59"/>
  <c r="K76" i="59"/>
  <c r="J73" i="59"/>
  <c r="I73" i="59"/>
  <c r="H73" i="59"/>
  <c r="G73" i="59"/>
  <c r="F73" i="59"/>
  <c r="E73" i="59"/>
  <c r="D73" i="59"/>
  <c r="C73" i="59"/>
  <c r="K72" i="59"/>
  <c r="K71" i="59"/>
  <c r="K70" i="59"/>
  <c r="K69" i="59"/>
  <c r="K68" i="59"/>
  <c r="K67" i="59"/>
  <c r="K66" i="59"/>
  <c r="K65" i="59"/>
  <c r="K64" i="59"/>
  <c r="K63" i="59"/>
  <c r="K62" i="59"/>
  <c r="J59" i="59"/>
  <c r="I59" i="59"/>
  <c r="H59" i="59"/>
  <c r="G59" i="59"/>
  <c r="F59" i="59"/>
  <c r="E59" i="59"/>
  <c r="D59" i="59"/>
  <c r="C59" i="59"/>
  <c r="K58" i="59"/>
  <c r="K57" i="59"/>
  <c r="K56" i="59"/>
  <c r="K55" i="59"/>
  <c r="K54" i="59"/>
  <c r="K53" i="59"/>
  <c r="K52" i="59"/>
  <c r="K51" i="59"/>
  <c r="K50" i="59"/>
  <c r="K49" i="59"/>
  <c r="K48" i="59"/>
  <c r="J45" i="59"/>
  <c r="I45" i="59"/>
  <c r="H45" i="59"/>
  <c r="G45" i="59"/>
  <c r="F45" i="59"/>
  <c r="E45" i="59"/>
  <c r="D45" i="59"/>
  <c r="C45" i="59"/>
  <c r="K44" i="59"/>
  <c r="K43" i="59"/>
  <c r="K42" i="59"/>
  <c r="K41" i="59"/>
  <c r="K40" i="59"/>
  <c r="K39" i="59"/>
  <c r="K38" i="59"/>
  <c r="K37" i="59"/>
  <c r="K36" i="59"/>
  <c r="K35" i="59"/>
  <c r="K34" i="59"/>
  <c r="J31" i="59"/>
  <c r="I31" i="59"/>
  <c r="H31" i="59"/>
  <c r="G31" i="59"/>
  <c r="F31" i="59"/>
  <c r="E31" i="59"/>
  <c r="D31" i="59"/>
  <c r="C31" i="59"/>
  <c r="K30" i="59"/>
  <c r="K29" i="59"/>
  <c r="K28" i="59"/>
  <c r="K27" i="59"/>
  <c r="K26" i="59"/>
  <c r="K25" i="59"/>
  <c r="K24" i="59"/>
  <c r="K23" i="59"/>
  <c r="K22" i="59"/>
  <c r="K21" i="59"/>
  <c r="K20" i="59"/>
  <c r="J17" i="59"/>
  <c r="I17" i="59"/>
  <c r="H17" i="59"/>
  <c r="G17" i="59"/>
  <c r="F17" i="59"/>
  <c r="E17" i="59"/>
  <c r="D17" i="59"/>
  <c r="C17" i="59"/>
  <c r="K16" i="59"/>
  <c r="K15" i="59"/>
  <c r="K14" i="59"/>
  <c r="K13" i="59"/>
  <c r="K12" i="59"/>
  <c r="K11" i="59"/>
  <c r="K10" i="59"/>
  <c r="K9" i="59"/>
  <c r="K8" i="59"/>
  <c r="K7" i="59"/>
  <c r="K6" i="59"/>
  <c r="J45" i="1"/>
  <c r="I45" i="1"/>
  <c r="H45" i="1"/>
  <c r="G45" i="1"/>
  <c r="F45" i="1"/>
  <c r="E45" i="1"/>
  <c r="D45" i="1"/>
  <c r="C45" i="1"/>
  <c r="K44" i="1"/>
  <c r="K43" i="1"/>
  <c r="K42" i="1"/>
  <c r="K41" i="1"/>
  <c r="K45" i="1" s="1"/>
  <c r="K40" i="1"/>
  <c r="K39" i="1"/>
  <c r="K38" i="1"/>
  <c r="K37" i="1"/>
  <c r="K36" i="1"/>
  <c r="K35" i="1"/>
  <c r="K34" i="1"/>
  <c r="J31" i="1"/>
  <c r="I31" i="1"/>
  <c r="H31" i="1"/>
  <c r="G31" i="1"/>
  <c r="F31" i="1"/>
  <c r="E31" i="1"/>
  <c r="D31" i="1"/>
  <c r="C31" i="1"/>
  <c r="K30" i="1"/>
  <c r="K29" i="1"/>
  <c r="K28" i="1"/>
  <c r="K27" i="1"/>
  <c r="K26" i="1"/>
  <c r="K25" i="1"/>
  <c r="K24" i="1"/>
  <c r="K23" i="1"/>
  <c r="K31" i="1" s="1"/>
  <c r="K22" i="1"/>
  <c r="K21" i="1"/>
  <c r="K20" i="1"/>
  <c r="J129" i="1"/>
  <c r="I129" i="1"/>
  <c r="H129" i="1"/>
  <c r="G129" i="1"/>
  <c r="F129" i="1"/>
  <c r="E129" i="1"/>
  <c r="D129" i="1"/>
  <c r="C129" i="1"/>
  <c r="K128" i="1"/>
  <c r="K127" i="1"/>
  <c r="K126" i="1"/>
  <c r="K125" i="1"/>
  <c r="K124" i="1"/>
  <c r="K123" i="1"/>
  <c r="K122" i="1"/>
  <c r="K121" i="1"/>
  <c r="K120" i="1"/>
  <c r="K119" i="1"/>
  <c r="K118" i="1"/>
  <c r="K129" i="1" s="1"/>
  <c r="J115" i="1"/>
  <c r="I115" i="1"/>
  <c r="H115" i="1"/>
  <c r="G115" i="1"/>
  <c r="F115" i="1"/>
  <c r="E115" i="1"/>
  <c r="D115" i="1"/>
  <c r="C115" i="1"/>
  <c r="K114" i="1"/>
  <c r="K113" i="1"/>
  <c r="K112" i="1"/>
  <c r="K111" i="1"/>
  <c r="K115" i="1" s="1"/>
  <c r="K110" i="1"/>
  <c r="K109" i="1"/>
  <c r="K108" i="1"/>
  <c r="K107" i="1"/>
  <c r="K106" i="1"/>
  <c r="K105" i="1"/>
  <c r="K104" i="1"/>
  <c r="J101" i="1"/>
  <c r="I101" i="1"/>
  <c r="H101" i="1"/>
  <c r="G101" i="1"/>
  <c r="F101" i="1"/>
  <c r="E101" i="1"/>
  <c r="D101" i="1"/>
  <c r="C101" i="1"/>
  <c r="K100" i="1"/>
  <c r="K99" i="1"/>
  <c r="K98" i="1"/>
  <c r="K97" i="1"/>
  <c r="K96" i="1"/>
  <c r="K95" i="1"/>
  <c r="K94" i="1"/>
  <c r="K93" i="1"/>
  <c r="K101" i="1" s="1"/>
  <c r="K92" i="1"/>
  <c r="K91" i="1"/>
  <c r="K90" i="1"/>
  <c r="J87" i="1"/>
  <c r="I87" i="1"/>
  <c r="H87" i="1"/>
  <c r="G87" i="1"/>
  <c r="F87" i="1"/>
  <c r="E87" i="1"/>
  <c r="D87" i="1"/>
  <c r="C87" i="1"/>
  <c r="K86" i="1"/>
  <c r="K85" i="1"/>
  <c r="K84" i="1"/>
  <c r="K83" i="1"/>
  <c r="K82" i="1"/>
  <c r="K81" i="1"/>
  <c r="K80" i="1"/>
  <c r="K79" i="1"/>
  <c r="K78" i="1"/>
  <c r="K77" i="1"/>
  <c r="K76" i="1"/>
  <c r="K87" i="1" s="1"/>
  <c r="J73" i="1"/>
  <c r="I73" i="1"/>
  <c r="H73" i="1"/>
  <c r="G73" i="1"/>
  <c r="F73" i="1"/>
  <c r="E73" i="1"/>
  <c r="D73" i="1"/>
  <c r="C73" i="1"/>
  <c r="K72" i="1"/>
  <c r="K71" i="1"/>
  <c r="K70" i="1"/>
  <c r="K69" i="1"/>
  <c r="K73" i="1" s="1"/>
  <c r="K68" i="1"/>
  <c r="K67" i="1"/>
  <c r="K66" i="1"/>
  <c r="K65" i="1"/>
  <c r="K64" i="1"/>
  <c r="K63" i="1"/>
  <c r="K62" i="1"/>
  <c r="J59" i="1"/>
  <c r="I59" i="1"/>
  <c r="H59" i="1"/>
  <c r="G59" i="1"/>
  <c r="F59" i="1"/>
  <c r="E59" i="1"/>
  <c r="D59" i="1"/>
  <c r="C59" i="1"/>
  <c r="K58" i="1"/>
  <c r="K57" i="1"/>
  <c r="K56" i="1"/>
  <c r="K55" i="1"/>
  <c r="K54" i="1"/>
  <c r="K53" i="1"/>
  <c r="K52" i="1"/>
  <c r="K51" i="1"/>
  <c r="K59" i="1" s="1"/>
  <c r="K50" i="1"/>
  <c r="K49" i="1"/>
  <c r="K48" i="1"/>
  <c r="J17" i="1"/>
  <c r="I17" i="1"/>
  <c r="H17" i="1"/>
  <c r="G17" i="1"/>
  <c r="F17" i="1"/>
  <c r="E17" i="1"/>
  <c r="D17" i="1"/>
  <c r="C17" i="1"/>
  <c r="K16" i="1"/>
  <c r="K15" i="1"/>
  <c r="K14" i="1"/>
  <c r="K13" i="1"/>
  <c r="K12" i="1"/>
  <c r="K11" i="1"/>
  <c r="K10" i="1"/>
  <c r="K9" i="1"/>
  <c r="K8" i="1"/>
  <c r="K7" i="1"/>
  <c r="K6" i="1"/>
  <c r="K17" i="1" s="1"/>
  <c r="K17" i="14" l="1"/>
  <c r="K49" i="47"/>
  <c r="K33" i="47"/>
  <c r="K97" i="47"/>
  <c r="K81" i="47"/>
  <c r="K145" i="47"/>
  <c r="K65" i="47"/>
  <c r="K129" i="47"/>
  <c r="K17" i="47"/>
  <c r="K129" i="59"/>
  <c r="K87" i="59"/>
  <c r="K101" i="59"/>
  <c r="K73" i="59"/>
  <c r="K45" i="59"/>
  <c r="K59" i="59"/>
  <c r="K31" i="59"/>
  <c r="K17" i="59"/>
  <c r="J15" i="33"/>
  <c r="J37" i="43" l="1"/>
  <c r="I37" i="43"/>
  <c r="H37" i="43"/>
  <c r="G37" i="43"/>
  <c r="F37" i="43"/>
  <c r="E37" i="43"/>
  <c r="D37" i="43"/>
  <c r="C37" i="43"/>
  <c r="B37" i="43"/>
  <c r="K36" i="43"/>
  <c r="K35" i="43"/>
  <c r="K34" i="43"/>
  <c r="K33" i="43"/>
  <c r="K32" i="43"/>
  <c r="K31" i="43"/>
  <c r="K30" i="43"/>
  <c r="K29" i="43"/>
  <c r="K28" i="43"/>
  <c r="K27" i="43"/>
  <c r="K26" i="43"/>
  <c r="K25" i="43"/>
  <c r="K24" i="43"/>
  <c r="K23" i="43"/>
  <c r="K22" i="43"/>
  <c r="K21" i="43"/>
  <c r="K20" i="43"/>
  <c r="K19" i="43"/>
  <c r="K18" i="43"/>
  <c r="K17" i="43"/>
  <c r="K16" i="43"/>
  <c r="K15" i="43"/>
  <c r="K14" i="43"/>
  <c r="K13" i="43"/>
  <c r="K12" i="43"/>
  <c r="K11" i="43"/>
  <c r="K10" i="43"/>
  <c r="K9" i="43"/>
  <c r="K8" i="43"/>
  <c r="K7" i="43"/>
  <c r="K6" i="43"/>
  <c r="K5" i="43"/>
  <c r="K4" i="43"/>
  <c r="K37" i="43" l="1"/>
  <c r="J23" i="64"/>
  <c r="J22" i="64"/>
  <c r="J24" i="64" l="1"/>
  <c r="I4" i="8" l="1"/>
  <c r="I3" i="8"/>
</calcChain>
</file>

<file path=xl/sharedStrings.xml><?xml version="1.0" encoding="utf-8"?>
<sst xmlns="http://schemas.openxmlformats.org/spreadsheetml/2006/main" count="2549" uniqueCount="382">
  <si>
    <t>Bakalářské studium</t>
  </si>
  <si>
    <t>Navazující magisterské studium</t>
  </si>
  <si>
    <t>Magisterské studium</t>
  </si>
  <si>
    <t>Doktorské studium</t>
  </si>
  <si>
    <t>CELKEM</t>
  </si>
  <si>
    <t>P = prezenční</t>
  </si>
  <si>
    <t>K/D = kombinované / distanční</t>
  </si>
  <si>
    <t>P</t>
  </si>
  <si>
    <t>K/D</t>
  </si>
  <si>
    <t>Vysoká škola (název)</t>
  </si>
  <si>
    <t>Partnerské organizace</t>
  </si>
  <si>
    <t>Přidružené organizace</t>
  </si>
  <si>
    <t>Název programu 1</t>
  </si>
  <si>
    <t>Název programu 2</t>
  </si>
  <si>
    <t>Druh programu (Joint/Double/Multiple Degree)</t>
  </si>
  <si>
    <t>Typ programu (bakalářský, navazující magisterský, magisterský, doktorský)</t>
  </si>
  <si>
    <t>Název studijního programu 1</t>
  </si>
  <si>
    <t>Název studijního programu 2</t>
  </si>
  <si>
    <t>Partnerská vyšší odborná škola</t>
  </si>
  <si>
    <t>Počet přihlášek</t>
  </si>
  <si>
    <t>Akademičtí pracovníci</t>
  </si>
  <si>
    <t>Profesoři</t>
  </si>
  <si>
    <t>Docenti</t>
  </si>
  <si>
    <t>Odborní asistenti</t>
  </si>
  <si>
    <t>Asistenti</t>
  </si>
  <si>
    <t>Lektoři</t>
  </si>
  <si>
    <t>ženy</t>
  </si>
  <si>
    <t>do 29 let</t>
  </si>
  <si>
    <t>30-39 let</t>
  </si>
  <si>
    <t>40-49 let</t>
  </si>
  <si>
    <t>50-59 let</t>
  </si>
  <si>
    <t>60-69 let</t>
  </si>
  <si>
    <t>nad 70 let</t>
  </si>
  <si>
    <t>Rozsahy úvazků</t>
  </si>
  <si>
    <t>do 0,3</t>
  </si>
  <si>
    <t>prof.</t>
  </si>
  <si>
    <t>doc.</t>
  </si>
  <si>
    <t>ostatní</t>
  </si>
  <si>
    <t>DrSc., CSc., Dr., Ph.D., Th.D.</t>
  </si>
  <si>
    <t>Počet</t>
  </si>
  <si>
    <t>Účel stipendia</t>
  </si>
  <si>
    <t>Počty studentů</t>
  </si>
  <si>
    <t>Lůžková kapacita kolejí VŠ celková</t>
  </si>
  <si>
    <t>Počet lůžek v pronajatých zařízeních</t>
  </si>
  <si>
    <t>Přírůstek knihovního fondu za rok</t>
  </si>
  <si>
    <t>Knihovní fond celkem</t>
  </si>
  <si>
    <t>Kurzy orientované na výkon povolání</t>
  </si>
  <si>
    <t>Kurzy zájmové</t>
  </si>
  <si>
    <t>U3V</t>
  </si>
  <si>
    <t>Z toho počet účastníků, jež byli přijímaní do akreditovaných studijních programů podle § 60 zákona o vysokých školách</t>
  </si>
  <si>
    <t>do 15 hod</t>
  </si>
  <si>
    <t>Ostatní</t>
  </si>
  <si>
    <t>Z toho Marie-Curie Actions</t>
  </si>
  <si>
    <t>Vědečtí, výzkumní a vývojoví pracovníci podílející se na pedagog. činnosti</t>
  </si>
  <si>
    <t>za vynikající studijní výsledky dle § 91 odst. 2 písm. a)</t>
  </si>
  <si>
    <t>za vynikající vědecké, výzkumné, vývojové, umělecké nebo další tvůrčí výsledky dle § 91 odst. 2 písm. b)</t>
  </si>
  <si>
    <t>na výzkumnou, vývojovou a inovační činnost podle zvláštního právního předpisu, § 91 odst.2 písm. c)</t>
  </si>
  <si>
    <t>v případě tíživé sociální situace studenta dle § 91 odst. 2 písm. d)</t>
  </si>
  <si>
    <t>v případech zvláštního zřetele hodných dle § 91 odst. 2 písm. e)</t>
  </si>
  <si>
    <t>na podporu studia v zahraničí dle § 91 odst. 4 písm. a)</t>
  </si>
  <si>
    <t>na podporu studia v ČR dle § 91 odst. 4 písm. b)</t>
  </si>
  <si>
    <t xml:space="preserve">studentům doktorských studijních programů dle § 91 odst. 4 písm. c) </t>
  </si>
  <si>
    <t>jiná stipendia</t>
  </si>
  <si>
    <t>v případě tíživé sociální situace studenta dle § 91 odst. 3</t>
  </si>
  <si>
    <t>z toho ubytovací stipendium</t>
  </si>
  <si>
    <t xml:space="preserve">Vědečtí, výzkumní a vývojoví pracovníci podílející se na pedagog. činnosti </t>
  </si>
  <si>
    <t>CELKEM profesoři</t>
  </si>
  <si>
    <t>CELKEM docenti</t>
  </si>
  <si>
    <t xml:space="preserve">Země </t>
  </si>
  <si>
    <t>Celkem</t>
  </si>
  <si>
    <t>Celkem žen</t>
  </si>
  <si>
    <t>Počet aktivních studií k 31. 12.</t>
  </si>
  <si>
    <t xml:space="preserve">Z toho počet žen celkem </t>
  </si>
  <si>
    <t>Z toho počet cizinců celkem</t>
  </si>
  <si>
    <t>Počet přijetí</t>
  </si>
  <si>
    <t>Počet zápisů ke studiu</t>
  </si>
  <si>
    <t>CELKEM zaměstnanci</t>
  </si>
  <si>
    <t>Ostatní pracoviště celkem</t>
  </si>
  <si>
    <t>V ČR</t>
  </si>
  <si>
    <t>V zahraničí</t>
  </si>
  <si>
    <t>0,31–0,5</t>
  </si>
  <si>
    <t>0,51–0,7</t>
  </si>
  <si>
    <t>Fakulta celkem</t>
  </si>
  <si>
    <t>X</t>
  </si>
  <si>
    <t>VŠ CELKEM</t>
  </si>
  <si>
    <t>Počet studijních programů</t>
  </si>
  <si>
    <t>CELKEM za zemi</t>
  </si>
  <si>
    <t xml:space="preserve">     z toho ženy</t>
  </si>
  <si>
    <t xml:space="preserve">Doktorské studium </t>
  </si>
  <si>
    <t>Vysoká škola CELKEM</t>
  </si>
  <si>
    <t xml:space="preserve">S počtem účastníků vyšším než 60 </t>
  </si>
  <si>
    <t>Počet osob podílejících se na výuce</t>
  </si>
  <si>
    <t>Počet osob podílejících se na vedení závěrečné práce</t>
  </si>
  <si>
    <t>Osoby mající pracovně právní vztah s vysokou školou nebo její součástí</t>
  </si>
  <si>
    <t>Osoby nemající pracovně právní vztah s vysokou školou nebo její součástí</t>
  </si>
  <si>
    <t>CELKEM akademičtí pracovníci</t>
  </si>
  <si>
    <t>z toho ženy</t>
  </si>
  <si>
    <t>Patentové přihlášky podané</t>
  </si>
  <si>
    <t>Zapsané užitné vzory</t>
  </si>
  <si>
    <t>Z toho kmenoví zaměstnanci dané VŠ</t>
  </si>
  <si>
    <t>od 16 do 100 hod</t>
  </si>
  <si>
    <t>více než 100 hod</t>
  </si>
  <si>
    <t>Albánská republika</t>
  </si>
  <si>
    <t>Belgické království</t>
  </si>
  <si>
    <t>Bulharská republika</t>
  </si>
  <si>
    <t>Dánské království</t>
  </si>
  <si>
    <t>Estonská republika</t>
  </si>
  <si>
    <t>Finská republika</t>
  </si>
  <si>
    <t>Francouzská republika</t>
  </si>
  <si>
    <t>Chorvatská republika</t>
  </si>
  <si>
    <t>Italská republika</t>
  </si>
  <si>
    <t>Republika Kazachstán</t>
  </si>
  <si>
    <t>Keňská republika</t>
  </si>
  <si>
    <t>Kolumbijská republika</t>
  </si>
  <si>
    <t>Kosovská republika</t>
  </si>
  <si>
    <t>Libanonská republika</t>
  </si>
  <si>
    <t>Litevská republika</t>
  </si>
  <si>
    <t>Lotyšská republika</t>
  </si>
  <si>
    <t>Maďarsko</t>
  </si>
  <si>
    <t>Spolková republika Německo</t>
  </si>
  <si>
    <t>Nizozemsko</t>
  </si>
  <si>
    <t>Norské království</t>
  </si>
  <si>
    <t>Polská republika</t>
  </si>
  <si>
    <t>Rakouská republika</t>
  </si>
  <si>
    <t>Rumunsko</t>
  </si>
  <si>
    <t>Ruská federace</t>
  </si>
  <si>
    <t>Řecká republika</t>
  </si>
  <si>
    <t>Slovenská republika</t>
  </si>
  <si>
    <t>Slovinská republika</t>
  </si>
  <si>
    <t>Spojené státy americké</t>
  </si>
  <si>
    <t>Srbská republika</t>
  </si>
  <si>
    <t>Španělské království</t>
  </si>
  <si>
    <t>Švédské království</t>
  </si>
  <si>
    <t>Turecká republika</t>
  </si>
  <si>
    <t>Ukrajina</t>
  </si>
  <si>
    <r>
      <rPr>
        <b/>
        <sz val="12"/>
        <color indexed="9"/>
        <rFont val="Calibri"/>
        <family val="2"/>
        <charset val="238"/>
      </rPr>
      <t xml:space="preserve">Tab. 2.2: </t>
    </r>
    <r>
      <rPr>
        <b/>
        <sz val="14"/>
        <color indexed="9"/>
        <rFont val="Calibri"/>
        <family val="2"/>
        <charset val="238"/>
      </rPr>
      <t>Studijní programy v cizím jazyce (počty)</t>
    </r>
  </si>
  <si>
    <r>
      <rPr>
        <b/>
        <sz val="12"/>
        <color indexed="9"/>
        <rFont val="Calibri"/>
        <family val="2"/>
        <charset val="238"/>
      </rPr>
      <t>Tab. 2.1:</t>
    </r>
    <r>
      <rPr>
        <b/>
        <sz val="14"/>
        <color indexed="9"/>
        <rFont val="Calibri"/>
        <family val="2"/>
        <charset val="238"/>
      </rPr>
      <t xml:space="preserve"> Akreditované studijní programy (počty)</t>
    </r>
  </si>
  <si>
    <r>
      <rPr>
        <b/>
        <sz val="12"/>
        <color theme="0"/>
        <rFont val="Calibri"/>
        <family val="2"/>
        <charset val="238"/>
      </rPr>
      <t xml:space="preserve">Tab. 2.3: </t>
    </r>
    <r>
      <rPr>
        <b/>
        <sz val="14"/>
        <color theme="0"/>
        <rFont val="Calibri"/>
        <family val="2"/>
        <charset val="238"/>
      </rPr>
      <t>Joint/Double/Multiple Degree studijní programy realizované se zahraniční VŠ</t>
    </r>
  </si>
  <si>
    <r>
      <rPr>
        <b/>
        <sz val="12"/>
        <color theme="0"/>
        <rFont val="Calibri"/>
        <family val="2"/>
        <charset val="238"/>
      </rPr>
      <t xml:space="preserve">Tab. 3.1: </t>
    </r>
    <r>
      <rPr>
        <b/>
        <sz val="14"/>
        <color theme="0"/>
        <rFont val="Calibri"/>
        <family val="2"/>
        <charset val="238"/>
      </rPr>
      <t>Studenti v akreditovaných studijních programech (počty studií)</t>
    </r>
  </si>
  <si>
    <r>
      <rPr>
        <b/>
        <sz val="12"/>
        <color theme="0"/>
        <rFont val="Calibri"/>
        <family val="2"/>
        <charset val="238"/>
      </rPr>
      <t xml:space="preserve">Tab. 4.1: </t>
    </r>
    <r>
      <rPr>
        <b/>
        <sz val="14"/>
        <color theme="0"/>
        <rFont val="Calibri"/>
        <family val="2"/>
        <charset val="238"/>
      </rPr>
      <t>Absolventi akreditovaných studijních programů (počty absolvovaných studií)</t>
    </r>
  </si>
  <si>
    <t>Počet CELKEM</t>
  </si>
  <si>
    <t>Příjmy CELKEM</t>
  </si>
  <si>
    <t>Licenční smlouvy nově uzavřené</t>
  </si>
  <si>
    <t>Licenční smlouvy platné k 31. 12.</t>
  </si>
  <si>
    <t>Souhrnné informace k tab. 8.4</t>
  </si>
  <si>
    <t>Celkový počet</t>
  </si>
  <si>
    <t>Celkové příjmy</t>
  </si>
  <si>
    <t>Průměrný příjem na 1 zakázku</t>
  </si>
  <si>
    <t>Nově uzavřené licenční smlouvy, smluvní výzkum, konzultace, poradentství a placené vzdělávací kurzy pro zaměstnance subjektů aplikační sféry</t>
  </si>
  <si>
    <t>Souhrnné informace k tab. 2.5</t>
  </si>
  <si>
    <t>Souhrnné informace k tab. 2.4</t>
  </si>
  <si>
    <t>Souhrnné informace k tab. 2.3</t>
  </si>
  <si>
    <r>
      <rPr>
        <b/>
        <sz val="12"/>
        <color indexed="9"/>
        <rFont val="Calibri"/>
        <family val="2"/>
        <charset val="238"/>
      </rPr>
      <t xml:space="preserve">Tab. 12.2 </t>
    </r>
    <r>
      <rPr>
        <b/>
        <sz val="14"/>
        <color indexed="9"/>
        <rFont val="Calibri"/>
        <family val="2"/>
        <charset val="238"/>
      </rPr>
      <t>Vysokoškolské knihovny</t>
    </r>
  </si>
  <si>
    <t>Tab. 3.3: Studijní neúspěšnost 1. ročníku studia (v %)</t>
  </si>
  <si>
    <r>
      <rPr>
        <b/>
        <sz val="12"/>
        <color theme="0"/>
        <rFont val="Calibri"/>
        <family val="2"/>
        <charset val="238"/>
      </rPr>
      <t xml:space="preserve">Tab. 6.4: </t>
    </r>
    <r>
      <rPr>
        <b/>
        <sz val="14"/>
        <color theme="0"/>
        <rFont val="Calibri"/>
        <family val="2"/>
        <charset val="238"/>
      </rPr>
      <t>Vedoucí pracovníci (fyzické osoby)</t>
    </r>
  </si>
  <si>
    <t>Rektor/Děkan</t>
  </si>
  <si>
    <t>Prorektor/Proděkan</t>
  </si>
  <si>
    <t>Akademický senát</t>
  </si>
  <si>
    <t>Vědecká/umělecká/akademická rada</t>
  </si>
  <si>
    <t>Správní rada</t>
  </si>
  <si>
    <t xml:space="preserve">              z toho přírůstek e-knih v trvalém nákupu</t>
  </si>
  <si>
    <t xml:space="preserve">              z toho přírůstek fyzických jednotek</t>
  </si>
  <si>
    <t>Počet aktivních studií v těchto programech</t>
  </si>
  <si>
    <t>0,71–1</t>
  </si>
  <si>
    <r>
      <rPr>
        <b/>
        <sz val="12"/>
        <color theme="0"/>
        <rFont val="Calibri"/>
        <family val="2"/>
        <charset val="238"/>
      </rPr>
      <t xml:space="preserve">Tab. 6.3: </t>
    </r>
    <r>
      <rPr>
        <b/>
        <sz val="14"/>
        <color theme="0"/>
        <rFont val="Calibri"/>
        <family val="2"/>
        <charset val="238"/>
      </rPr>
      <t>Počty akademických a vědeckých pracovníků podle rozsahu pracovních úvazků a nejvyšší dosažené kvalifikace
(počty fyzických osob dle rozsahu úvazků)</t>
    </r>
  </si>
  <si>
    <r>
      <rPr>
        <b/>
        <sz val="12"/>
        <color theme="0"/>
        <rFont val="Calibri"/>
        <family val="2"/>
        <charset val="238"/>
      </rPr>
      <t xml:space="preserve">Tab. 6.6: </t>
    </r>
    <r>
      <rPr>
        <b/>
        <sz val="14"/>
        <color theme="0"/>
        <rFont val="Calibri"/>
        <family val="2"/>
        <charset val="238"/>
      </rPr>
      <t>Nově jmenovaní docenti a profesoři (počty)</t>
    </r>
  </si>
  <si>
    <t>Počty aktivních studií</t>
  </si>
  <si>
    <t xml:space="preserve">                    Rakousko</t>
  </si>
  <si>
    <t xml:space="preserve">                    Slovensko</t>
  </si>
  <si>
    <t xml:space="preserve">                   ostatní státy EU</t>
  </si>
  <si>
    <t xml:space="preserve">       v tom:  Německo</t>
  </si>
  <si>
    <t xml:space="preserve">                    Polsko</t>
  </si>
  <si>
    <t xml:space="preserve">                   ostatní státy mimo EU</t>
  </si>
  <si>
    <t>Počet uchazečů (fyzické osoby)</t>
  </si>
  <si>
    <t>Tab. 6.1: Akademičtí a vědečtí pracovníci a ostatní zaměstnanci celkem (průměrné přepočtené počty)</t>
  </si>
  <si>
    <t xml:space="preserve">              z toho fyzických jednotek</t>
  </si>
  <si>
    <t xml:space="preserve">              z toho e-knih v trvalém nákupu</t>
  </si>
  <si>
    <t xml:space="preserve">Podíl [%] a počet absolventů doktorského studia, u nichž délka zahraničního pobytu dosáhla alespoň 1 měsíc (tj. 30 dní) </t>
  </si>
  <si>
    <t>Podíl [%] a počet absolventů doktorského studia, u nichž délka zahraničního pobytu dosáhla alespoň 1 měsíc (tj. 30 dní)</t>
  </si>
  <si>
    <t>Podíl [%] a počet absolventů, kteří během svého studia vyjeli na zahraniční pobyt v délce alespoň 14 dní</t>
  </si>
  <si>
    <t>podíl</t>
  </si>
  <si>
    <t>počet</t>
  </si>
  <si>
    <r>
      <rPr>
        <b/>
        <sz val="12"/>
        <color theme="0"/>
        <rFont val="Calibri"/>
        <family val="2"/>
        <charset val="238"/>
        <scheme val="minor"/>
      </rPr>
      <t>Tab. 2.5</t>
    </r>
    <r>
      <rPr>
        <b/>
        <sz val="14"/>
        <color theme="0"/>
        <rFont val="Calibri"/>
        <family val="2"/>
        <charset val="238"/>
        <scheme val="minor"/>
      </rPr>
      <t xml:space="preserve">: </t>
    </r>
    <r>
      <rPr>
        <b/>
        <sz val="14"/>
        <color indexed="9"/>
        <rFont val="Calibri"/>
        <family val="2"/>
        <charset val="238"/>
      </rPr>
      <t>Akreditované studijní programy uskutečňované společně s vyšší odbornou školou</t>
    </r>
  </si>
  <si>
    <r>
      <rPr>
        <b/>
        <sz val="12"/>
        <color theme="0"/>
        <rFont val="Calibri"/>
        <family val="2"/>
        <charset val="238"/>
      </rPr>
      <t>Tab. 8.4</t>
    </r>
    <r>
      <rPr>
        <b/>
        <sz val="14"/>
        <color theme="0"/>
        <rFont val="Calibri"/>
        <family val="2"/>
        <charset val="238"/>
      </rPr>
      <t xml:space="preserve">: Transfer znalostí a výsledků výzkumu do praxe </t>
    </r>
  </si>
  <si>
    <t>Tab. 6.5: Akademičtí a vědečtí pracovníci s cizím státním občanstvím (průměrné přepočtené počty)</t>
  </si>
  <si>
    <t>Ostatní zaměstnanci*****</t>
  </si>
  <si>
    <t>Postdoktorandi ("postdok")***</t>
  </si>
  <si>
    <t>Ostatní vědečtí, výzkumní a vývojoví pracovníci****</t>
  </si>
  <si>
    <t>ženy z celkového počtu (bez ohledu na státní občanství)</t>
  </si>
  <si>
    <t>kód</t>
  </si>
  <si>
    <t>Široce vymezené obory ISCED-F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</si>
  <si>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</si>
  <si>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</si>
  <si>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</si>
  <si>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</si>
  <si>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</si>
  <si>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</si>
  <si>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</si>
  <si>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</si>
  <si>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</si>
  <si>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</si>
  <si>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</si>
  <si>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Služby</t>
  </si>
  <si>
    <t>Informační a komunikační technologie</t>
  </si>
  <si>
    <t>Programy a kvalifikace – všeobecné vzdělání</t>
  </si>
  <si>
    <t>Vzdělávání a výchova</t>
  </si>
  <si>
    <t>Umění a humanitní vědy</t>
  </si>
  <si>
    <t>Společenské vědy, žurnalistika a informační vědy</t>
  </si>
  <si>
    <t>Obchod, administrativa a právo</t>
  </si>
  <si>
    <t>Přírodní vědy, matematika a statistika</t>
  </si>
  <si>
    <t>Technika, výroba a stavebnictví</t>
  </si>
  <si>
    <t>Zemědělství, lesnictví, rybářství a veterinářství</t>
  </si>
  <si>
    <t>Zdravotní a sociální péče, péče o příznivé životní podmínky</t>
  </si>
  <si>
    <t>Mimořádní profesoři</t>
  </si>
  <si>
    <t>Široce vymezený obory ISCED-F</t>
  </si>
  <si>
    <t>Široce vymezený obor ISCED-F</t>
  </si>
  <si>
    <t>Vědečtí a odborní pracovníci**</t>
  </si>
  <si>
    <t>Vysokoškolské ústavy a zemědělské nebo lesnické statky</t>
  </si>
  <si>
    <t>Akademický profil</t>
  </si>
  <si>
    <t>Profesní profil</t>
  </si>
  <si>
    <r>
      <t xml:space="preserve">Vědečtí </t>
    </r>
    <r>
      <rPr>
        <b/>
        <sz val="10"/>
        <rFont val="Calibri"/>
        <family val="2"/>
        <charset val="238"/>
        <scheme val="minor"/>
      </rPr>
      <t>pracovníci nespadající do ostatních kategorií</t>
    </r>
  </si>
  <si>
    <r>
      <t xml:space="preserve">Vědečtí </t>
    </r>
    <r>
      <rPr>
        <b/>
        <sz val="10"/>
        <color theme="1"/>
        <rFont val="Calibri"/>
        <family val="2"/>
        <charset val="238"/>
        <scheme val="minor"/>
      </rPr>
      <t>pracovníci nespadající do ostatních kategorií</t>
    </r>
  </si>
  <si>
    <t>Počet odebíraných titulů periodik:
                - fyzicky</t>
  </si>
  <si>
    <r>
      <rPr>
        <b/>
        <sz val="12"/>
        <color theme="0"/>
        <rFont val="Calibri"/>
        <family val="2"/>
        <charset val="238"/>
      </rPr>
      <t xml:space="preserve">Tab. 12.1: </t>
    </r>
    <r>
      <rPr>
        <b/>
        <sz val="14"/>
        <color theme="0"/>
        <rFont val="Calibri"/>
        <family val="2"/>
        <charset val="238"/>
      </rPr>
      <t>Ubytování, stravování</t>
    </r>
  </si>
  <si>
    <t>Ředitel ústavu, vysokoškolského zemědělského nebo lesního statku a ostatních pracovišť</t>
  </si>
  <si>
    <t>Profesoři jmenovaní v roce 2021</t>
  </si>
  <si>
    <t>Docenti jmenovaní v roce 2021</t>
  </si>
  <si>
    <t>H2021/ 7. rámcový program EK</t>
  </si>
  <si>
    <t>Počet podaných žádostí/rezervací o ubytování k 31/12/2021</t>
  </si>
  <si>
    <t>Počet kladně vyřízených žádostí/rezervací o ubytování k 31/12/2021</t>
  </si>
  <si>
    <t>Počet lůžkodnů v roce 2021</t>
  </si>
  <si>
    <t>Počet hlavních jídel vydaných v roce 2021 studentům</t>
  </si>
  <si>
    <t>Počet hlavních jídel vydaných v roce 2021 zaměstnancům vysoké školy</t>
  </si>
  <si>
    <t>Počet hlavních jídel vydaných v roce 2021 ostatním strávníkům</t>
  </si>
  <si>
    <t>Filozofická fakulta</t>
  </si>
  <si>
    <t>Fakulta strojního inženýrství</t>
  </si>
  <si>
    <t>Pedagogická fakulta</t>
  </si>
  <si>
    <t>Přírodovědecká fakulta</t>
  </si>
  <si>
    <t>Fakulta zdravotnických studií</t>
  </si>
  <si>
    <t>Fakulta sociálně ekonomická</t>
  </si>
  <si>
    <t>Fakulta životního prostředí</t>
  </si>
  <si>
    <t>Fakulta umění a designu</t>
  </si>
  <si>
    <t>Univerzita Jana Evangelisty Purkyně v Ústí nad Labem</t>
  </si>
  <si>
    <t>Fakulat sociálně ekonomická</t>
  </si>
  <si>
    <t xml:space="preserve">Fakulta umění a designu </t>
  </si>
  <si>
    <t xml:space="preserve">Fakulta strojního inženýrství </t>
  </si>
  <si>
    <t xml:space="preserve">Fakulta zdravotnických studií </t>
  </si>
  <si>
    <t xml:space="preserve">Fakulta životního prostředí </t>
  </si>
  <si>
    <t xml:space="preserve">Filozofická fakulta </t>
  </si>
  <si>
    <t xml:space="preserve">Pedagogická fakulta </t>
  </si>
  <si>
    <t xml:space="preserve">Přírodovědecká fakulta </t>
  </si>
  <si>
    <t>Fakulta strojního  inženýrství</t>
  </si>
  <si>
    <t>Univerzita Jana Evangelisty Purkyně v Ústí nad Labem - Filozofická fakulta</t>
  </si>
  <si>
    <t>Filologie/obor Německá filologie v česko-německém interkulturním kontextu</t>
  </si>
  <si>
    <t>Univerzita Bayreuth (Německo)</t>
  </si>
  <si>
    <t>Double degree program</t>
  </si>
  <si>
    <t xml:space="preserve">navazující magisterský </t>
  </si>
  <si>
    <t>Interkulturní germanistika v česko-německém kontextu</t>
  </si>
  <si>
    <t>Environmentální chemie a technologie</t>
  </si>
  <si>
    <t>Ústav anorganické chemie AV ČR, v.v.i.</t>
  </si>
  <si>
    <t>doktorský</t>
  </si>
  <si>
    <t>Ekologie a ochrana prostředí/obor Environmentální analytická chemie</t>
  </si>
  <si>
    <t>Aplikované nanotechnologie</t>
  </si>
  <si>
    <t xml:space="preserve">Počítačové modelování ve vědě a technice </t>
  </si>
  <si>
    <t>Astronomický ústav AV ČR, v.v.i., Ústav chemických procesů AV ČR, v.v.i., Ústav jaderné fyziky AV ČR, v.v.i. a Ústav termomechaniky AV ČR,v.v.i.</t>
  </si>
  <si>
    <t>Computer Modelling in Science and Technology</t>
  </si>
  <si>
    <t>Regulace a behaviorální studia</t>
  </si>
  <si>
    <t>Ústav výzkumu globální změny AV ČR, v.v.i.</t>
  </si>
  <si>
    <t>Regulation and Behavioural Studies</t>
  </si>
  <si>
    <t>x</t>
  </si>
  <si>
    <t>Z toho počet žen na FSE</t>
  </si>
  <si>
    <t>Z toho počet cizinců na FSE</t>
  </si>
  <si>
    <t>Z toho počet žen na FSI</t>
  </si>
  <si>
    <t>Z toho počet cizinců na FSI</t>
  </si>
  <si>
    <t>Z toho počet žen na FUD</t>
  </si>
  <si>
    <t>Z toho počet cizinců na FUD</t>
  </si>
  <si>
    <t>Z toho počet žen na FZS</t>
  </si>
  <si>
    <t>Z toho počet cizinců na FZS</t>
  </si>
  <si>
    <t>Z toho počet žen na FŽP</t>
  </si>
  <si>
    <t>Z toho počet cizinců na FŽP</t>
  </si>
  <si>
    <t>Z toho počet žen na FF</t>
  </si>
  <si>
    <t>Z toho počet cizinců na FF</t>
  </si>
  <si>
    <t>Z toho počet žen na PF</t>
  </si>
  <si>
    <t>Z toho počet cizinců na PF</t>
  </si>
  <si>
    <t>Z toho počet žen na PřF</t>
  </si>
  <si>
    <t>Z toho počet cizinců na PřF</t>
  </si>
  <si>
    <t xml:space="preserve"> Fakulta životního prostředí</t>
  </si>
  <si>
    <t>Přírodovědeclá fakulta</t>
  </si>
  <si>
    <t>Univerzita J. E. Purkyně v Ústí nad Labem</t>
  </si>
  <si>
    <t>Univerzita J. E. Purkyně 
v Ústí nad Labem</t>
  </si>
  <si>
    <t>Univerzita J. E. Purkyně
v Ústí nad Labem</t>
  </si>
  <si>
    <t>Fakulta socálně ekonmická</t>
  </si>
  <si>
    <t>Ph.D. studenti</t>
  </si>
  <si>
    <t>Vědečtí pracovníci nespadající do ostatních kategorií</t>
  </si>
  <si>
    <t>Koleje</t>
  </si>
  <si>
    <t/>
  </si>
  <si>
    <t>Počty žen na koleje</t>
  </si>
  <si>
    <t>Menza</t>
  </si>
  <si>
    <t>Počty žen na menzy</t>
  </si>
  <si>
    <t>Rektorát (včetně CI)</t>
  </si>
  <si>
    <t>Vědecká knihovna</t>
  </si>
  <si>
    <t>Počty žen na VK</t>
  </si>
  <si>
    <t>Počty žen na PF</t>
  </si>
  <si>
    <t>Počty žen na FZP</t>
  </si>
  <si>
    <t>Počty žen na FSE</t>
  </si>
  <si>
    <t>Počty žen na FUD</t>
  </si>
  <si>
    <t>Počty žen na FSI</t>
  </si>
  <si>
    <t>Počty žen na PRF</t>
  </si>
  <si>
    <t>Počty žen na FF</t>
  </si>
  <si>
    <t>Počty žen na FZS</t>
  </si>
  <si>
    <t xml:space="preserve"> </t>
  </si>
  <si>
    <t>Univerzita J. E. Purkyně
V Ústí nad Labem</t>
  </si>
  <si>
    <t>Fakulta sociálěn ekonomická</t>
  </si>
  <si>
    <t>Přírodovědeká fakulta</t>
  </si>
  <si>
    <t>Fakula životního prostředí</t>
  </si>
  <si>
    <t>Přírodovědecká fakula</t>
  </si>
  <si>
    <t>UJEP - Rektorát</t>
  </si>
  <si>
    <t>Ostatní pracoviště celkem (SKM)</t>
  </si>
  <si>
    <t>UJEP CELKEM</t>
  </si>
  <si>
    <t>Počty žen na REK + CI</t>
  </si>
  <si>
    <t>Ostatní pracoviště celkem (REK, CI, VK)</t>
  </si>
  <si>
    <t>Fakulta sociálně eknomická</t>
  </si>
  <si>
    <r>
      <rPr>
        <b/>
        <sz val="12"/>
        <color indexed="9"/>
        <rFont val="Calibri"/>
        <family val="2"/>
        <charset val="238"/>
      </rPr>
      <t xml:space="preserve">Tab. 3.4: </t>
    </r>
    <r>
      <rPr>
        <b/>
        <sz val="14"/>
        <color indexed="9"/>
        <rFont val="Calibri"/>
        <family val="2"/>
        <charset val="238"/>
      </rPr>
      <t xml:space="preserve">Stipendia studentům podle účelu stipendia 
</t>
    </r>
    <r>
      <rPr>
        <b/>
        <sz val="14"/>
        <color theme="0"/>
        <rFont val="Calibri"/>
        <family val="2"/>
        <charset val="238"/>
      </rPr>
      <t>(počty fyzických osob</t>
    </r>
    <r>
      <rPr>
        <b/>
        <sz val="14"/>
        <color indexed="9"/>
        <rFont val="Calibri"/>
        <family val="2"/>
        <charset val="238"/>
      </rPr>
      <t>)</t>
    </r>
  </si>
  <si>
    <t>Průměrná výše stipendia</t>
  </si>
  <si>
    <t>Univerzita Jana Evangelisty Purkyně v Ústí nad Labem *</t>
  </si>
  <si>
    <t xml:space="preserve">* celkový údaj za VŠ není součtem údajů za jednotlivé fakulty, viz list metodika. </t>
  </si>
  <si>
    <t>Vědečtí pracovníci</t>
  </si>
  <si>
    <t>Postdoktorandi ("postdok")</t>
  </si>
  <si>
    <t>Postdokto-randi ("postdok")</t>
  </si>
  <si>
    <t>Ostatní vědečtí, výzkumní a vývojoví pracovníci</t>
  </si>
  <si>
    <t>Ostatní zaměstnanci</t>
  </si>
  <si>
    <t>Ostatní pracoviště celkem (REK, VK, CI, SKM)</t>
  </si>
  <si>
    <r>
      <t xml:space="preserve">Vědečtí </t>
    </r>
    <r>
      <rPr>
        <b/>
        <sz val="10"/>
        <color theme="1"/>
        <rFont val="Calibri"/>
        <family val="2"/>
        <charset val="238"/>
        <scheme val="minor"/>
      </rPr>
      <t>pracovníci</t>
    </r>
  </si>
  <si>
    <t>Kvestor/ Tajemník</t>
  </si>
  <si>
    <t>Vedoucí pracovník katedry/institutu/výzkumného pracoviště</t>
  </si>
  <si>
    <t xml:space="preserve">Vedoucí pracovníci CELKEM </t>
  </si>
  <si>
    <t>Fakulty, vysokoškoslské ústavy a ostatní pracoviště celkem</t>
  </si>
  <si>
    <t>Vědečtí a odborní pracovníci</t>
  </si>
  <si>
    <t>Na dané VŠ</t>
  </si>
  <si>
    <t>Věkový průměr nově jmenovaných</t>
  </si>
  <si>
    <t>Kmenoví zaměstnanci VŠ jmenovaní na jiné VŠ</t>
  </si>
  <si>
    <t>Počet projektů</t>
  </si>
  <si>
    <t>Počet vyslaných studentů</t>
  </si>
  <si>
    <t>Počet přijatých studentů</t>
  </si>
  <si>
    <t>Počet vyslaných akademických a vědeckých pracovníků</t>
  </si>
  <si>
    <t>Dotace v tis. Kč</t>
  </si>
  <si>
    <t>Počet přijatých akademických a vědeckých pracovníků</t>
  </si>
  <si>
    <t>Absolventské stáže (z celkem)</t>
  </si>
  <si>
    <t>Virtuálně 
(z celkem)</t>
  </si>
  <si>
    <t>Počet vyslaných akademických pracovníků</t>
  </si>
  <si>
    <t>Počet přijatých akademických pracovníků</t>
  </si>
  <si>
    <t>Počet vyslaných ostatních pracovníků</t>
  </si>
  <si>
    <t>Počet přijatých ostatních pracovníků</t>
  </si>
  <si>
    <r>
      <t xml:space="preserve">Tab. 7.3: </t>
    </r>
    <r>
      <rPr>
        <b/>
        <sz val="14"/>
        <color indexed="9"/>
        <rFont val="Calibri"/>
        <family val="2"/>
        <charset val="238"/>
      </rPr>
      <t>Mobilita absolventů (počty a podíly absolvovaných studií)</t>
    </r>
  </si>
  <si>
    <t>UJEP</t>
  </si>
  <si>
    <t>Fyzické</t>
  </si>
  <si>
    <t>Virtuální</t>
  </si>
  <si>
    <t>Mezinárodní konference</t>
  </si>
  <si>
    <r>
      <rPr>
        <b/>
        <sz val="12"/>
        <color theme="0"/>
        <rFont val="Calibri"/>
        <family val="2"/>
        <charset val="238"/>
      </rPr>
      <t xml:space="preserve">Tab. 8.2: </t>
    </r>
    <r>
      <rPr>
        <b/>
        <sz val="14"/>
        <color theme="0"/>
        <rFont val="Calibri"/>
        <family val="2"/>
        <charset val="238"/>
      </rPr>
      <t>Odborníci z aplikační sféry podílející se na výuce a na praxi v akreditovaných studijních programech (počty)</t>
    </r>
  </si>
  <si>
    <t>Počet osob podílejících se na zajištění praxí</t>
  </si>
  <si>
    <r>
      <rPr>
        <b/>
        <sz val="12"/>
        <color indexed="9"/>
        <rFont val="Calibri"/>
        <family val="2"/>
        <charset val="238"/>
      </rPr>
      <t xml:space="preserve">Tab. 8.3: </t>
    </r>
    <r>
      <rPr>
        <b/>
        <sz val="14"/>
        <color indexed="9"/>
        <rFont val="Calibri"/>
        <family val="2"/>
        <charset val="238"/>
      </rPr>
      <t>Studijní</t>
    </r>
    <r>
      <rPr>
        <b/>
        <sz val="14"/>
        <rFont val="Calibri"/>
        <family val="2"/>
        <charset val="238"/>
      </rPr>
      <t xml:space="preserve"> </t>
    </r>
    <r>
      <rPr>
        <b/>
        <sz val="14"/>
        <color theme="0"/>
        <rFont val="Calibri"/>
        <family val="2"/>
        <charset val="238"/>
      </rPr>
      <t>obory/programy,</t>
    </r>
    <r>
      <rPr>
        <b/>
        <sz val="14"/>
        <color indexed="9"/>
        <rFont val="Calibri"/>
        <family val="2"/>
        <charset val="238"/>
      </rPr>
      <t xml:space="preserve"> které mají ve své obsahové náplni povinné absolvování odborné praxe po dobu alespoň 1 měsíce</t>
    </r>
    <r>
      <rPr>
        <b/>
        <sz val="14"/>
        <color indexed="9"/>
        <rFont val="Calibri"/>
        <family val="2"/>
        <charset val="238"/>
      </rPr>
      <t xml:space="preserve"> (počty)</t>
    </r>
  </si>
  <si>
    <t>Počty studijních oborů/programů</t>
  </si>
  <si>
    <t>Počet nových spin-off/start-up podniků</t>
  </si>
  <si>
    <t>Udělené patenty</t>
  </si>
  <si>
    <t>Smluvní výzkum, konzultace a poradentství</t>
  </si>
  <si>
    <t>Placené vzdělávací kurzy pro zaměstnance subjektů aplikační sféry</t>
  </si>
  <si>
    <t>Celkový počet ukončených smluv (pandemie)</t>
  </si>
  <si>
    <t>Celkový počet upravených smluv (pandemie)</t>
  </si>
  <si>
    <t>Celkový počet smluv s výjimkou (pandemie)</t>
  </si>
  <si>
    <t xml:space="preserve">               - v obou formách</t>
  </si>
  <si>
    <t xml:space="preserve">               - elektronicky (odhad)</t>
  </si>
  <si>
    <r>
      <rPr>
        <b/>
        <sz val="12"/>
        <color theme="0"/>
        <rFont val="Calibri"/>
        <family val="2"/>
        <charset val="238"/>
        <scheme val="minor"/>
      </rPr>
      <t>Tab. 2.4</t>
    </r>
    <r>
      <rPr>
        <b/>
        <sz val="14"/>
        <color theme="0"/>
        <rFont val="Calibri"/>
        <family val="2"/>
        <charset val="238"/>
        <scheme val="minor"/>
      </rPr>
      <t xml:space="preserve">: </t>
    </r>
    <r>
      <rPr>
        <b/>
        <sz val="14"/>
        <color theme="0"/>
        <rFont val="Calibri"/>
        <family val="2"/>
        <charset val="238"/>
      </rPr>
      <t>Akreditované studijní programy uskutečňované společně s jinou vysokou školou nebo s veřejnou výzkumnou institucí se sídlem v ČR</t>
    </r>
  </si>
  <si>
    <t>Partnerská vysoká škola/ instituce</t>
  </si>
  <si>
    <r>
      <rPr>
        <b/>
        <sz val="12"/>
        <color indexed="9"/>
        <rFont val="Calibri"/>
        <family val="2"/>
        <charset val="238"/>
      </rPr>
      <t xml:space="preserve">Tab. 2.6: </t>
    </r>
    <r>
      <rPr>
        <b/>
        <sz val="14"/>
        <color indexed="9"/>
        <rFont val="Calibri"/>
        <family val="2"/>
        <charset val="238"/>
      </rPr>
      <t>Kurzy celoživotního vzdělávání (CŽV) (počty kurzů)</t>
    </r>
  </si>
  <si>
    <t>)</t>
  </si>
  <si>
    <r>
      <rPr>
        <b/>
        <sz val="12"/>
        <color indexed="9"/>
        <rFont val="Calibri"/>
        <family val="2"/>
        <charset val="238"/>
      </rPr>
      <t xml:space="preserve">Tab. 2.7: </t>
    </r>
    <r>
      <rPr>
        <b/>
        <sz val="14"/>
        <color indexed="9"/>
        <rFont val="Calibri"/>
        <family val="2"/>
        <charset val="238"/>
      </rPr>
      <t xml:space="preserve">Kurzy celoživotního vzdělávání (CŽV)  (počty účastníků, </t>
    </r>
    <r>
      <rPr>
        <b/>
        <sz val="14"/>
        <color theme="0"/>
        <rFont val="Calibri"/>
        <family val="2"/>
        <charset val="238"/>
      </rPr>
      <t>fyzických osob)</t>
    </r>
  </si>
  <si>
    <r>
      <rPr>
        <b/>
        <sz val="12"/>
        <color theme="0"/>
        <rFont val="Calibri"/>
        <family val="2"/>
        <charset val="238"/>
      </rPr>
      <t>Tab. 3.2</t>
    </r>
    <r>
      <rPr>
        <b/>
        <sz val="14"/>
        <color theme="0"/>
        <rFont val="Calibri"/>
        <family val="2"/>
        <charset val="238"/>
      </rPr>
      <t>: Studenti - samoplátci (počty studií)</t>
    </r>
  </si>
  <si>
    <r>
      <rPr>
        <b/>
        <sz val="12"/>
        <color indexed="9"/>
        <rFont val="Calibri"/>
        <family val="2"/>
        <charset val="238"/>
      </rPr>
      <t xml:space="preserve">Tab. 5.1: </t>
    </r>
    <r>
      <rPr>
        <b/>
        <sz val="14"/>
        <color indexed="9"/>
        <rFont val="Calibri"/>
        <family val="2"/>
        <charset val="238"/>
      </rPr>
      <t xml:space="preserve">Zájem o studium </t>
    </r>
  </si>
  <si>
    <t>Tab. 6.2: Věková struktura akademických, vědeckých a ostatních pracovníků (počty fyzických osob)</t>
  </si>
  <si>
    <r>
      <rPr>
        <b/>
        <sz val="12"/>
        <color indexed="9"/>
        <rFont val="Calibri"/>
        <family val="2"/>
        <charset val="238"/>
      </rPr>
      <t xml:space="preserve">Tab. 7.1: </t>
    </r>
    <r>
      <rPr>
        <b/>
        <sz val="14"/>
        <color indexed="9"/>
        <rFont val="Calibri"/>
        <family val="2"/>
        <charset val="238"/>
      </rPr>
      <t>Zapojení do programů mezinárodní spolupráce (bez ohledu na zdroj financování)</t>
    </r>
  </si>
  <si>
    <r>
      <rPr>
        <b/>
        <sz val="12"/>
        <color theme="0"/>
        <rFont val="Calibri"/>
        <family val="2"/>
        <charset val="238"/>
      </rPr>
      <t xml:space="preserve">Tab. 7.2: </t>
    </r>
    <r>
      <rPr>
        <b/>
        <sz val="14"/>
        <color theme="0"/>
        <rFont val="Calibri"/>
        <family val="2"/>
        <charset val="238"/>
      </rPr>
      <t xml:space="preserve">Mobilita studentů, akademických a ostatních pracovníků podle zemí (bez ohledu na zdroj financování) </t>
    </r>
  </si>
  <si>
    <r>
      <rPr>
        <b/>
        <sz val="12"/>
        <color theme="0"/>
        <rFont val="Calibri"/>
        <family val="2"/>
        <charset val="238"/>
      </rPr>
      <t xml:space="preserve">Tab. 8.1: </t>
    </r>
    <r>
      <rPr>
        <b/>
        <sz val="14"/>
        <color theme="0"/>
        <rFont val="Calibri"/>
        <family val="2"/>
        <charset val="238"/>
      </rPr>
      <t xml:space="preserve"> Konference (spolu)pořádané UJEP (počty)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</si>
</sst>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#,##0\ &quot;Kč&quot;;\-#,##0\ &quot;Kč&quot;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\ &quot;Kč&quot;_-;\-* #,##0\ &quot;Kč&quot;_-;_-* &quot;-&quot;??\ &quot;Kč&quot;_-;_-@_-"/>
    <numFmt numFmtId="165" formatCode="#,##0.0"/>
    <numFmt numFmtId="166" formatCode="0.0%"/>
  </numFmts>
  <fonts count="5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indexed="9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10"/>
      <color theme="1"/>
      <name val="Times New Roman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4"/>
      <color theme="0"/>
      <name val="Calibri"/>
      <family val="2"/>
      <charset val="238"/>
    </font>
    <font>
      <b/>
      <sz val="14"/>
      <name val="Calibri"/>
      <family val="2"/>
      <charset val="238"/>
    </font>
    <font>
      <b/>
      <sz val="12"/>
      <color theme="0"/>
      <name val="Calibri"/>
      <family val="2"/>
      <charset val="238"/>
    </font>
    <font>
      <b/>
      <i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vertAlign val="superscript"/>
      <sz val="10"/>
      <color theme="1"/>
      <name val="Calibri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8"/>
      <name val="Arial"/>
      <family val="2"/>
      <charset val="238"/>
    </font>
    <font>
      <sz val="9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rgb="FF800080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</font>
    <font>
      <sz val="10"/>
      <color theme="0"/>
      <name val="Calibri"/>
      <family val="2"/>
      <charset val="238"/>
    </font>
    <font>
      <b/>
      <i/>
      <sz val="1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</patternFill>
    </fill>
    <fill>
      <patternFill patternType="solid">
        <fgColor rgb="FF990099"/>
        <bgColor indexed="64"/>
      </patternFill>
    </fill>
    <fill>
      <patternFill patternType="solid">
        <fgColor rgb="FF80008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29" fillId="0" borderId="0"/>
    <xf numFmtId="44" fontId="30" fillId="0" borderId="0" applyFont="0" applyFill="0" applyBorder="0" applyAlignment="0" applyProtection="0"/>
  </cellStyleXfs>
  <cellXfs count="783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6" fillId="0" borderId="0" xfId="0" applyFont="1" applyAlignment="1">
      <alignment wrapText="1"/>
    </xf>
    <xf numFmtId="0" fontId="7" fillId="0" borderId="0" xfId="0" applyFont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right" wrapText="1"/>
    </xf>
    <xf numFmtId="0" fontId="6" fillId="0" borderId="2" xfId="0" applyFont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0" fontId="6" fillId="3" borderId="2" xfId="0" applyFont="1" applyFill="1" applyBorder="1" applyAlignment="1">
      <alignment wrapText="1"/>
    </xf>
    <xf numFmtId="0" fontId="5" fillId="0" borderId="3" xfId="0" applyFont="1" applyBorder="1"/>
    <xf numFmtId="0" fontId="6" fillId="4" borderId="2" xfId="0" applyFont="1" applyFill="1" applyBorder="1" applyAlignment="1">
      <alignment wrapText="1"/>
    </xf>
    <xf numFmtId="0" fontId="7" fillId="4" borderId="1" xfId="0" applyFont="1" applyFill="1" applyBorder="1" applyAlignment="1">
      <alignment horizontal="center"/>
    </xf>
    <xf numFmtId="0" fontId="5" fillId="2" borderId="3" xfId="0" applyFont="1" applyFill="1" applyBorder="1" applyAlignment="1"/>
    <xf numFmtId="0" fontId="5" fillId="0" borderId="3" xfId="0" applyFont="1" applyBorder="1" applyAlignment="1"/>
    <xf numFmtId="0" fontId="6" fillId="3" borderId="4" xfId="0" applyFont="1" applyFill="1" applyBorder="1" applyAlignment="1">
      <alignment wrapText="1"/>
    </xf>
    <xf numFmtId="0" fontId="6" fillId="0" borderId="3" xfId="0" applyFont="1" applyBorder="1" applyAlignment="1">
      <alignment horizontal="right" wrapText="1"/>
    </xf>
    <xf numFmtId="0" fontId="6" fillId="0" borderId="10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5" fillId="0" borderId="0" xfId="0" applyFont="1" applyFill="1" applyBorder="1"/>
    <xf numFmtId="0" fontId="5" fillId="0" borderId="0" xfId="0" applyFont="1" applyFill="1"/>
    <xf numFmtId="0" fontId="6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/>
    <xf numFmtId="0" fontId="13" fillId="0" borderId="0" xfId="0" applyFont="1" applyAlignment="1">
      <alignment vertical="center" wrapText="1"/>
    </xf>
    <xf numFmtId="0" fontId="6" fillId="3" borderId="7" xfId="0" applyFont="1" applyFill="1" applyBorder="1" applyAlignment="1">
      <alignment wrapText="1"/>
    </xf>
    <xf numFmtId="0" fontId="17" fillId="0" borderId="0" xfId="0" applyFont="1" applyAlignment="1">
      <alignment wrapText="1"/>
    </xf>
    <xf numFmtId="0" fontId="13" fillId="0" borderId="0" xfId="0" applyFont="1" applyAlignment="1">
      <alignment vertical="top" wrapText="1"/>
    </xf>
    <xf numFmtId="0" fontId="0" fillId="0" borderId="0" xfId="0" applyFont="1"/>
    <xf numFmtId="0" fontId="0" fillId="0" borderId="0" xfId="0" applyFont="1" applyFill="1" applyAlignment="1">
      <alignment vertical="center" wrapText="1"/>
    </xf>
    <xf numFmtId="0" fontId="5" fillId="0" borderId="0" xfId="0" applyFont="1" applyFill="1" applyAlignment="1"/>
    <xf numFmtId="0" fontId="6" fillId="0" borderId="2" xfId="0" applyFont="1" applyFill="1" applyBorder="1" applyAlignment="1">
      <alignment wrapText="1"/>
    </xf>
    <xf numFmtId="0" fontId="15" fillId="0" borderId="0" xfId="0" applyFont="1"/>
    <xf numFmtId="0" fontId="21" fillId="0" borderId="0" xfId="0" applyFont="1" applyAlignment="1">
      <alignment horizontal="right"/>
    </xf>
    <xf numFmtId="0" fontId="20" fillId="0" borderId="0" xfId="0" applyFont="1" applyAlignment="1"/>
    <xf numFmtId="0" fontId="6" fillId="3" borderId="22" xfId="0" applyFont="1" applyFill="1" applyBorder="1" applyAlignment="1">
      <alignment wrapText="1"/>
    </xf>
    <xf numFmtId="0" fontId="6" fillId="3" borderId="24" xfId="0" applyFont="1" applyFill="1" applyBorder="1" applyAlignment="1">
      <alignment horizontal="right" wrapText="1"/>
    </xf>
    <xf numFmtId="0" fontId="5" fillId="0" borderId="3" xfId="0" applyFont="1" applyBorder="1" applyAlignment="1">
      <alignment horizontal="right"/>
    </xf>
    <xf numFmtId="0" fontId="5" fillId="0" borderId="2" xfId="0" applyFont="1" applyBorder="1" applyAlignment="1"/>
    <xf numFmtId="0" fontId="6" fillId="3" borderId="3" xfId="0" applyFont="1" applyFill="1" applyBorder="1" applyAlignment="1">
      <alignment horizontal="right" wrapText="1"/>
    </xf>
    <xf numFmtId="0" fontId="19" fillId="0" borderId="0" xfId="0" applyFont="1" applyAlignment="1">
      <alignment horizontal="left" vertical="center"/>
    </xf>
    <xf numFmtId="0" fontId="17" fillId="0" borderId="0" xfId="0" applyFont="1" applyAlignment="1"/>
    <xf numFmtId="0" fontId="6" fillId="0" borderId="0" xfId="0" applyFont="1" applyFill="1" applyAlignment="1">
      <alignment wrapText="1"/>
    </xf>
    <xf numFmtId="0" fontId="19" fillId="0" borderId="0" xfId="0" applyFont="1" applyAlignment="1"/>
    <xf numFmtId="0" fontId="7" fillId="2" borderId="2" xfId="0" applyFont="1" applyFill="1" applyBorder="1" applyAlignment="1">
      <alignment wrapText="1"/>
    </xf>
    <xf numFmtId="0" fontId="5" fillId="0" borderId="2" xfId="1" applyFont="1" applyBorder="1" applyAlignment="1">
      <alignment wrapText="1"/>
    </xf>
    <xf numFmtId="0" fontId="5" fillId="0" borderId="11" xfId="0" applyFont="1" applyBorder="1"/>
    <xf numFmtId="0" fontId="5" fillId="0" borderId="2" xfId="0" applyFont="1" applyBorder="1"/>
    <xf numFmtId="0" fontId="5" fillId="0" borderId="10" xfId="0" applyFont="1" applyBorder="1"/>
    <xf numFmtId="0" fontId="7" fillId="2" borderId="14" xfId="0" applyFont="1" applyFill="1" applyBorder="1" applyAlignment="1">
      <alignment wrapText="1"/>
    </xf>
    <xf numFmtId="0" fontId="18" fillId="0" borderId="0" xfId="0" applyFont="1" applyFill="1" applyAlignment="1">
      <alignment vertical="top" wrapText="1"/>
    </xf>
    <xf numFmtId="0" fontId="6" fillId="0" borderId="2" xfId="0" applyFont="1" applyBorder="1"/>
    <xf numFmtId="0" fontId="5" fillId="0" borderId="1" xfId="0" applyFont="1" applyFill="1" applyBorder="1"/>
    <xf numFmtId="0" fontId="6" fillId="0" borderId="11" xfId="0" applyFont="1" applyFill="1" applyBorder="1" applyAlignment="1">
      <alignment wrapText="1"/>
    </xf>
    <xf numFmtId="0" fontId="11" fillId="0" borderId="10" xfId="0" applyFont="1" applyFill="1" applyBorder="1"/>
    <xf numFmtId="0" fontId="11" fillId="0" borderId="7" xfId="0" applyFont="1" applyFill="1" applyBorder="1"/>
    <xf numFmtId="0" fontId="5" fillId="0" borderId="0" xfId="0" applyFont="1" applyFill="1" applyAlignment="1">
      <alignment horizontal="right"/>
    </xf>
    <xf numFmtId="0" fontId="18" fillId="0" borderId="0" xfId="0" applyFont="1" applyAlignment="1">
      <alignment wrapText="1"/>
    </xf>
    <xf numFmtId="0" fontId="18" fillId="0" borderId="0" xfId="0" applyFont="1"/>
    <xf numFmtId="0" fontId="17" fillId="0" borderId="0" xfId="0" applyFont="1" applyBorder="1" applyAlignment="1">
      <alignment wrapText="1"/>
    </xf>
    <xf numFmtId="0" fontId="18" fillId="0" borderId="0" xfId="0" applyFont="1" applyFill="1"/>
    <xf numFmtId="0" fontId="7" fillId="0" borderId="5" xfId="0" applyFont="1" applyFill="1" applyBorder="1" applyAlignment="1">
      <alignment horizontal="center"/>
    </xf>
    <xf numFmtId="0" fontId="18" fillId="0" borderId="1" xfId="0" applyFont="1" applyFill="1" applyBorder="1"/>
    <xf numFmtId="0" fontId="18" fillId="0" borderId="0" xfId="0" applyFont="1" applyFill="1" applyAlignment="1">
      <alignment wrapText="1"/>
    </xf>
    <xf numFmtId="0" fontId="6" fillId="0" borderId="10" xfId="0" applyFont="1" applyFill="1" applyBorder="1" applyAlignment="1">
      <alignment wrapText="1"/>
    </xf>
    <xf numFmtId="0" fontId="11" fillId="0" borderId="2" xfId="0" applyFont="1" applyFill="1" applyBorder="1" applyAlignment="1">
      <alignment wrapText="1"/>
    </xf>
    <xf numFmtId="0" fontId="18" fillId="3" borderId="3" xfId="0" applyFont="1" applyFill="1" applyBorder="1"/>
    <xf numFmtId="0" fontId="18" fillId="0" borderId="1" xfId="0" applyFont="1" applyBorder="1"/>
    <xf numFmtId="0" fontId="18" fillId="0" borderId="5" xfId="0" applyFont="1" applyFill="1" applyBorder="1"/>
    <xf numFmtId="0" fontId="18" fillId="0" borderId="8" xfId="0" applyFont="1" applyBorder="1"/>
    <xf numFmtId="0" fontId="18" fillId="0" borderId="8" xfId="0" applyFont="1" applyFill="1" applyBorder="1"/>
    <xf numFmtId="0" fontId="18" fillId="0" borderId="36" xfId="0" applyFont="1" applyFill="1" applyBorder="1"/>
    <xf numFmtId="0" fontId="18" fillId="3" borderId="9" xfId="0" applyFont="1" applyFill="1" applyBorder="1"/>
    <xf numFmtId="0" fontId="5" fillId="0" borderId="2" xfId="0" applyFont="1" applyFill="1" applyBorder="1" applyAlignment="1">
      <alignment wrapText="1"/>
    </xf>
    <xf numFmtId="0" fontId="18" fillId="0" borderId="2" xfId="0" applyFont="1" applyBorder="1" applyAlignment="1">
      <alignment wrapText="1"/>
    </xf>
    <xf numFmtId="0" fontId="18" fillId="0" borderId="7" xfId="0" applyFont="1" applyBorder="1" applyAlignment="1">
      <alignment wrapText="1"/>
    </xf>
    <xf numFmtId="0" fontId="18" fillId="0" borderId="38" xfId="0" applyFont="1" applyFill="1" applyBorder="1"/>
    <xf numFmtId="0" fontId="18" fillId="0" borderId="39" xfId="0" applyFont="1" applyFill="1" applyBorder="1"/>
    <xf numFmtId="0" fontId="18" fillId="0" borderId="10" xfId="0" applyFont="1" applyFill="1" applyBorder="1" applyAlignment="1">
      <alignment wrapText="1"/>
    </xf>
    <xf numFmtId="0" fontId="6" fillId="3" borderId="3" xfId="0" applyFont="1" applyFill="1" applyBorder="1"/>
    <xf numFmtId="0" fontId="6" fillId="4" borderId="14" xfId="0" applyFont="1" applyFill="1" applyBorder="1" applyAlignment="1">
      <alignment wrapText="1"/>
    </xf>
    <xf numFmtId="0" fontId="5" fillId="4" borderId="1" xfId="0" applyFont="1" applyFill="1" applyBorder="1"/>
    <xf numFmtId="0" fontId="7" fillId="0" borderId="2" xfId="0" applyFont="1" applyFill="1" applyBorder="1" applyAlignment="1">
      <alignment wrapText="1"/>
    </xf>
    <xf numFmtId="0" fontId="7" fillId="4" borderId="2" xfId="0" applyFont="1" applyFill="1" applyBorder="1" applyAlignment="1">
      <alignment wrapText="1"/>
    </xf>
    <xf numFmtId="0" fontId="6" fillId="2" borderId="3" xfId="0" applyFont="1" applyFill="1" applyBorder="1" applyAlignment="1">
      <alignment horizontal="center" wrapText="1"/>
    </xf>
    <xf numFmtId="0" fontId="6" fillId="3" borderId="1" xfId="0" applyFont="1" applyFill="1" applyBorder="1"/>
    <xf numFmtId="0" fontId="5" fillId="0" borderId="3" xfId="0" applyFont="1" applyFill="1" applyBorder="1" applyAlignment="1"/>
    <xf numFmtId="0" fontId="6" fillId="0" borderId="19" xfId="0" applyFont="1" applyFill="1" applyBorder="1" applyAlignment="1">
      <alignment wrapText="1"/>
    </xf>
    <xf numFmtId="0" fontId="5" fillId="0" borderId="4" xfId="0" applyFont="1" applyFill="1" applyBorder="1" applyAlignment="1"/>
    <xf numFmtId="0" fontId="6" fillId="2" borderId="2" xfId="0" applyFont="1" applyFill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5" fillId="5" borderId="2" xfId="0" applyFont="1" applyFill="1" applyBorder="1" applyAlignment="1">
      <alignment horizontal="left" wrapText="1" indent="2"/>
    </xf>
    <xf numFmtId="0" fontId="5" fillId="0" borderId="10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right"/>
    </xf>
    <xf numFmtId="0" fontId="11" fillId="3" borderId="2" xfId="0" applyFont="1" applyFill="1" applyBorder="1" applyAlignment="1">
      <alignment wrapText="1"/>
    </xf>
    <xf numFmtId="0" fontId="11" fillId="3" borderId="3" xfId="0" applyFont="1" applyFill="1" applyBorder="1" applyAlignment="1">
      <alignment horizontal="right" wrapText="1"/>
    </xf>
    <xf numFmtId="0" fontId="26" fillId="2" borderId="22" xfId="0" applyFont="1" applyFill="1" applyBorder="1" applyAlignment="1">
      <alignment wrapText="1"/>
    </xf>
    <xf numFmtId="0" fontId="11" fillId="4" borderId="10" xfId="0" applyFont="1" applyFill="1" applyBorder="1" applyAlignment="1">
      <alignment wrapText="1"/>
    </xf>
    <xf numFmtId="0" fontId="0" fillId="0" borderId="0" xfId="0" applyAlignment="1">
      <alignment wrapText="1"/>
    </xf>
    <xf numFmtId="0" fontId="26" fillId="2" borderId="14" xfId="0" applyFont="1" applyFill="1" applyBorder="1" applyAlignment="1">
      <alignment wrapText="1"/>
    </xf>
    <xf numFmtId="0" fontId="18" fillId="3" borderId="40" xfId="0" applyFont="1" applyFill="1" applyBorder="1"/>
    <xf numFmtId="0" fontId="14" fillId="0" borderId="0" xfId="0" applyFont="1" applyFill="1"/>
    <xf numFmtId="0" fontId="7" fillId="4" borderId="10" xfId="0" applyFont="1" applyFill="1" applyBorder="1" applyAlignment="1">
      <alignment wrapText="1"/>
    </xf>
    <xf numFmtId="0" fontId="5" fillId="0" borderId="0" xfId="0" applyFont="1" applyAlignment="1">
      <alignment horizontal="center"/>
    </xf>
    <xf numFmtId="0" fontId="17" fillId="0" borderId="0" xfId="0" applyFont="1"/>
    <xf numFmtId="0" fontId="18" fillId="0" borderId="38" xfId="0" applyFont="1" applyBorder="1"/>
    <xf numFmtId="0" fontId="11" fillId="3" borderId="35" xfId="0" applyFont="1" applyFill="1" applyBorder="1" applyAlignment="1">
      <alignment horizontal="left" wrapText="1"/>
    </xf>
    <xf numFmtId="0" fontId="15" fillId="0" borderId="0" xfId="0" applyFont="1" applyAlignment="1">
      <alignment wrapText="1"/>
    </xf>
    <xf numFmtId="0" fontId="11" fillId="3" borderId="3" xfId="0" applyFont="1" applyFill="1" applyBorder="1" applyAlignment="1">
      <alignment horizontal="center" wrapText="1"/>
    </xf>
    <xf numFmtId="0" fontId="11" fillId="0" borderId="10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0" fontId="11" fillId="0" borderId="11" xfId="0" applyFont="1" applyFill="1" applyBorder="1" applyAlignment="1">
      <alignment wrapText="1"/>
    </xf>
    <xf numFmtId="0" fontId="11" fillId="3" borderId="4" xfId="0" applyFont="1" applyFill="1" applyBorder="1" applyAlignment="1">
      <alignment wrapText="1"/>
    </xf>
    <xf numFmtId="0" fontId="11" fillId="2" borderId="2" xfId="0" applyFont="1" applyFill="1" applyBorder="1" applyAlignment="1">
      <alignment wrapText="1"/>
    </xf>
    <xf numFmtId="49" fontId="18" fillId="0" borderId="1" xfId="0" applyNumberFormat="1" applyFont="1" applyBorder="1" applyAlignment="1">
      <alignment horizontal="right"/>
    </xf>
    <xf numFmtId="0" fontId="18" fillId="3" borderId="2" xfId="0" applyFont="1" applyFill="1" applyBorder="1" applyAlignment="1">
      <alignment wrapText="1"/>
    </xf>
    <xf numFmtId="0" fontId="18" fillId="3" borderId="1" xfId="0" applyNumberFormat="1" applyFont="1" applyFill="1" applyBorder="1" applyAlignment="1">
      <alignment horizontal="center"/>
    </xf>
    <xf numFmtId="0" fontId="18" fillId="3" borderId="8" xfId="0" applyNumberFormat="1" applyFont="1" applyFill="1" applyBorder="1" applyAlignment="1">
      <alignment horizontal="center"/>
    </xf>
    <xf numFmtId="49" fontId="18" fillId="0" borderId="8" xfId="0" applyNumberFormat="1" applyFont="1" applyBorder="1" applyAlignment="1">
      <alignment horizontal="right"/>
    </xf>
    <xf numFmtId="0" fontId="18" fillId="0" borderId="2" xfId="0" applyFont="1" applyFill="1" applyBorder="1" applyAlignment="1">
      <alignment wrapText="1"/>
    </xf>
    <xf numFmtId="0" fontId="16" fillId="0" borderId="0" xfId="0" applyFont="1" applyFill="1" applyAlignment="1">
      <alignment vertical="center" wrapText="1"/>
    </xf>
    <xf numFmtId="0" fontId="11" fillId="0" borderId="30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18" fillId="0" borderId="0" xfId="0" applyFont="1" applyFill="1" applyAlignment="1">
      <alignment vertical="top"/>
    </xf>
    <xf numFmtId="0" fontId="11" fillId="0" borderId="0" xfId="0" applyFont="1" applyAlignment="1">
      <alignment wrapText="1"/>
    </xf>
    <xf numFmtId="0" fontId="18" fillId="0" borderId="2" xfId="0" applyFont="1" applyBorder="1" applyAlignment="1"/>
    <xf numFmtId="0" fontId="18" fillId="0" borderId="0" xfId="0" applyFont="1" applyAlignment="1"/>
    <xf numFmtId="0" fontId="18" fillId="0" borderId="10" xfId="0" applyFont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31" fillId="0" borderId="0" xfId="0" applyFont="1"/>
    <xf numFmtId="0" fontId="26" fillId="0" borderId="0" xfId="0" applyFont="1"/>
    <xf numFmtId="0" fontId="11" fillId="4" borderId="60" xfId="0" applyFont="1" applyFill="1" applyBorder="1" applyAlignment="1">
      <alignment wrapText="1"/>
    </xf>
    <xf numFmtId="0" fontId="18" fillId="0" borderId="53" xfId="0" applyFont="1" applyBorder="1"/>
    <xf numFmtId="0" fontId="5" fillId="2" borderId="5" xfId="0" applyFont="1" applyFill="1" applyBorder="1" applyAlignment="1">
      <alignment horizontal="center" wrapText="1"/>
    </xf>
    <xf numFmtId="0" fontId="5" fillId="2" borderId="2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7" fillId="2" borderId="28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6" fillId="3" borderId="3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49" fontId="18" fillId="0" borderId="1" xfId="0" applyNumberFormat="1" applyFont="1" applyFill="1" applyBorder="1" applyAlignment="1">
      <alignment horizontal="right"/>
    </xf>
    <xf numFmtId="0" fontId="16" fillId="0" borderId="9" xfId="0" applyFont="1" applyFill="1" applyBorder="1" applyAlignment="1">
      <alignment horizontal="right" wrapText="1"/>
    </xf>
    <xf numFmtId="0" fontId="16" fillId="0" borderId="4" xfId="0" applyFont="1" applyFill="1" applyBorder="1" applyAlignment="1">
      <alignment horizontal="right" wrapText="1"/>
    </xf>
    <xf numFmtId="49" fontId="6" fillId="3" borderId="3" xfId="0" applyNumberFormat="1" applyFont="1" applyFill="1" applyBorder="1" applyAlignment="1">
      <alignment horizontal="right" wrapText="1"/>
    </xf>
    <xf numFmtId="0" fontId="12" fillId="0" borderId="4" xfId="0" applyFont="1" applyFill="1" applyBorder="1" applyAlignment="1">
      <alignment horizontal="right" wrapText="1"/>
    </xf>
    <xf numFmtId="49" fontId="11" fillId="3" borderId="3" xfId="0" applyNumberFormat="1" applyFont="1" applyFill="1" applyBorder="1" applyAlignment="1">
      <alignment horizontal="right" wrapText="1"/>
    </xf>
    <xf numFmtId="0" fontId="33" fillId="0" borderId="2" xfId="0" applyFont="1" applyFill="1" applyBorder="1" applyAlignment="1"/>
    <xf numFmtId="0" fontId="33" fillId="0" borderId="7" xfId="0" applyFont="1" applyFill="1" applyBorder="1" applyAlignment="1"/>
    <xf numFmtId="0" fontId="26" fillId="2" borderId="33" xfId="0" applyFont="1" applyFill="1" applyBorder="1" applyAlignment="1">
      <alignment horizontal="left" vertical="center"/>
    </xf>
    <xf numFmtId="0" fontId="26" fillId="2" borderId="52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1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/>
    </xf>
    <xf numFmtId="0" fontId="11" fillId="0" borderId="1" xfId="0" applyFont="1" applyFill="1" applyBorder="1" applyAlignment="1">
      <alignment horizontal="center" vertical="center" wrapText="1"/>
    </xf>
    <xf numFmtId="0" fontId="38" fillId="0" borderId="10" xfId="0" applyFont="1" applyBorder="1"/>
    <xf numFmtId="0" fontId="37" fillId="0" borderId="49" xfId="0" applyFont="1" applyBorder="1"/>
    <xf numFmtId="0" fontId="0" fillId="0" borderId="0" xfId="0" applyFont="1" applyFill="1"/>
    <xf numFmtId="0" fontId="5" fillId="3" borderId="1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38" fillId="0" borderId="59" xfId="0" applyFont="1" applyBorder="1"/>
    <xf numFmtId="0" fontId="38" fillId="0" borderId="8" xfId="0" applyFont="1" applyBorder="1"/>
    <xf numFmtId="0" fontId="38" fillId="0" borderId="37" xfId="0" applyFont="1" applyBorder="1"/>
    <xf numFmtId="0" fontId="37" fillId="9" borderId="37" xfId="0" applyFont="1" applyFill="1" applyBorder="1"/>
    <xf numFmtId="0" fontId="37" fillId="9" borderId="65" xfId="0" applyFont="1" applyFill="1" applyBorder="1"/>
    <xf numFmtId="0" fontId="37" fillId="3" borderId="50" xfId="0" applyFont="1" applyFill="1" applyBorder="1"/>
    <xf numFmtId="0" fontId="37" fillId="3" borderId="74" xfId="0" applyFont="1" applyFill="1" applyBorder="1"/>
    <xf numFmtId="0" fontId="6" fillId="0" borderId="1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wrapText="1"/>
    </xf>
    <xf numFmtId="0" fontId="11" fillId="0" borderId="5" xfId="0" applyFont="1" applyBorder="1" applyAlignment="1">
      <alignment horizontal="center" vertical="center" wrapText="1"/>
    </xf>
    <xf numFmtId="0" fontId="41" fillId="0" borderId="2" xfId="0" applyFont="1" applyBorder="1" applyAlignment="1">
      <alignment vertical="center" wrapText="1"/>
    </xf>
    <xf numFmtId="0" fontId="42" fillId="6" borderId="14" xfId="0" applyFont="1" applyFill="1" applyBorder="1" applyAlignment="1">
      <alignment wrapText="1"/>
    </xf>
    <xf numFmtId="0" fontId="18" fillId="2" borderId="2" xfId="0" applyFont="1" applyFill="1" applyBorder="1" applyAlignment="1">
      <alignment wrapText="1"/>
    </xf>
    <xf numFmtId="0" fontId="11" fillId="3" borderId="1" xfId="0" applyNumberFormat="1" applyFont="1" applyFill="1" applyBorder="1" applyAlignment="1">
      <alignment horizontal="center"/>
    </xf>
    <xf numFmtId="0" fontId="11" fillId="3" borderId="1" xfId="0" applyFont="1" applyFill="1" applyBorder="1"/>
    <xf numFmtId="0" fontId="11" fillId="3" borderId="3" xfId="0" applyFont="1" applyFill="1" applyBorder="1"/>
    <xf numFmtId="0" fontId="42" fillId="6" borderId="2" xfId="0" applyFont="1" applyFill="1" applyBorder="1" applyAlignment="1">
      <alignment wrapText="1"/>
    </xf>
    <xf numFmtId="0" fontId="42" fillId="6" borderId="1" xfId="0" applyFont="1" applyFill="1" applyBorder="1" applyAlignment="1">
      <alignment horizontal="right"/>
    </xf>
    <xf numFmtId="0" fontId="11" fillId="3" borderId="7" xfId="0" applyFont="1" applyFill="1" applyBorder="1" applyAlignment="1">
      <alignment wrapText="1"/>
    </xf>
    <xf numFmtId="0" fontId="11" fillId="3" borderId="8" xfId="0" applyNumberFormat="1" applyFont="1" applyFill="1" applyBorder="1" applyAlignment="1">
      <alignment horizontal="center"/>
    </xf>
    <xf numFmtId="0" fontId="11" fillId="3" borderId="9" xfId="0" applyFont="1" applyFill="1" applyBorder="1"/>
    <xf numFmtId="0" fontId="18" fillId="0" borderId="1" xfId="0" applyFont="1" applyBorder="1" applyAlignment="1">
      <alignment horizontal="right" wrapText="1"/>
    </xf>
    <xf numFmtId="0" fontId="18" fillId="0" borderId="11" xfId="0" applyFont="1" applyBorder="1" applyAlignment="1">
      <alignment horizontal="right" wrapText="1"/>
    </xf>
    <xf numFmtId="0" fontId="18" fillId="2" borderId="1" xfId="0" applyFont="1" applyFill="1" applyBorder="1" applyAlignment="1">
      <alignment horizontal="center" wrapText="1"/>
    </xf>
    <xf numFmtId="0" fontId="43" fillId="6" borderId="1" xfId="0" applyFont="1" applyFill="1" applyBorder="1" applyAlignment="1">
      <alignment horizontal="right"/>
    </xf>
    <xf numFmtId="0" fontId="44" fillId="6" borderId="1" xfId="0" applyFont="1" applyFill="1" applyBorder="1" applyAlignment="1">
      <alignment horizontal="right"/>
    </xf>
    <xf numFmtId="0" fontId="45" fillId="11" borderId="58" xfId="0" applyFont="1" applyFill="1" applyBorder="1" applyAlignment="1">
      <alignment wrapText="1"/>
    </xf>
    <xf numFmtId="0" fontId="46" fillId="11" borderId="45" xfId="0" applyNumberFormat="1" applyFont="1" applyFill="1" applyBorder="1" applyAlignment="1">
      <alignment horizontal="center"/>
    </xf>
    <xf numFmtId="0" fontId="46" fillId="11" borderId="45" xfId="0" applyFont="1" applyFill="1" applyBorder="1"/>
    <xf numFmtId="0" fontId="46" fillId="11" borderId="46" xfId="0" applyFont="1" applyFill="1" applyBorder="1"/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right" wrapText="1"/>
    </xf>
    <xf numFmtId="0" fontId="5" fillId="0" borderId="11" xfId="0" applyFont="1" applyBorder="1" applyAlignment="1">
      <alignment horizontal="right" wrapText="1"/>
    </xf>
    <xf numFmtId="0" fontId="46" fillId="11" borderId="58" xfId="0" applyFont="1" applyFill="1" applyBorder="1" applyAlignment="1">
      <alignment wrapText="1"/>
    </xf>
    <xf numFmtId="0" fontId="41" fillId="0" borderId="2" xfId="0" applyFont="1" applyFill="1" applyBorder="1" applyAlignment="1">
      <alignment vertical="center" wrapText="1"/>
    </xf>
    <xf numFmtId="0" fontId="42" fillId="6" borderId="15" xfId="0" applyFont="1" applyFill="1" applyBorder="1" applyAlignment="1">
      <alignment horizontal="right"/>
    </xf>
    <xf numFmtId="0" fontId="42" fillId="6" borderId="34" xfId="0" applyFont="1" applyFill="1" applyBorder="1" applyAlignment="1">
      <alignment horizontal="center"/>
    </xf>
    <xf numFmtId="0" fontId="43" fillId="6" borderId="15" xfId="0" applyFont="1" applyFill="1" applyBorder="1" applyAlignment="1">
      <alignment horizontal="right"/>
    </xf>
    <xf numFmtId="0" fontId="42" fillId="6" borderId="30" xfId="0" applyFont="1" applyFill="1" applyBorder="1" applyAlignment="1">
      <alignment horizontal="center"/>
    </xf>
    <xf numFmtId="0" fontId="42" fillId="6" borderId="31" xfId="0" applyFont="1" applyFill="1" applyBorder="1" applyAlignment="1">
      <alignment horizontal="center"/>
    </xf>
    <xf numFmtId="0" fontId="42" fillId="6" borderId="17" xfId="0" applyFont="1" applyFill="1" applyBorder="1" applyAlignment="1">
      <alignment horizontal="center"/>
    </xf>
    <xf numFmtId="0" fontId="42" fillId="6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right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41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6" fillId="0" borderId="0" xfId="0" applyFont="1" applyAlignment="1">
      <alignment horizontal="left" wrapText="1"/>
    </xf>
    <xf numFmtId="0" fontId="18" fillId="0" borderId="2" xfId="0" applyFont="1" applyBorder="1" applyAlignment="1">
      <alignment vertical="center" wrapText="1"/>
    </xf>
    <xf numFmtId="0" fontId="18" fillId="0" borderId="3" xfId="0" applyFont="1" applyBorder="1" applyAlignment="1">
      <alignment horizontal="right" vertical="center" wrapText="1"/>
    </xf>
    <xf numFmtId="49" fontId="11" fillId="3" borderId="3" xfId="0" applyNumberFormat="1" applyFont="1" applyFill="1" applyBorder="1" applyAlignment="1">
      <alignment horizontal="right" vertical="center" wrapText="1"/>
    </xf>
    <xf numFmtId="0" fontId="18" fillId="0" borderId="3" xfId="0" applyFont="1" applyBorder="1" applyAlignment="1">
      <alignment horizontal="right" vertical="center"/>
    </xf>
    <xf numFmtId="0" fontId="11" fillId="0" borderId="10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5" fillId="11" borderId="10" xfId="0" applyFont="1" applyFill="1" applyBorder="1" applyAlignment="1">
      <alignment wrapText="1"/>
    </xf>
    <xf numFmtId="0" fontId="45" fillId="11" borderId="41" xfId="0" applyFont="1" applyFill="1" applyBorder="1" applyAlignment="1">
      <alignment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6" fillId="11" borderId="1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46" fillId="11" borderId="11" xfId="0" applyFont="1" applyFill="1" applyBorder="1" applyAlignment="1">
      <alignment horizontal="center" vertical="center"/>
    </xf>
    <xf numFmtId="0" fontId="46" fillId="11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18" fillId="3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 vertical="center"/>
    </xf>
    <xf numFmtId="0" fontId="34" fillId="0" borderId="26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5" fillId="0" borderId="26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46" fillId="11" borderId="4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2" fillId="6" borderId="15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2" fillId="0" borderId="26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42" fillId="6" borderId="1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3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5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45" fillId="11" borderId="42" xfId="0" applyFont="1" applyFill="1" applyBorder="1" applyAlignment="1">
      <alignment horizontal="center" vertical="center"/>
    </xf>
    <xf numFmtId="0" fontId="45" fillId="11" borderId="69" xfId="0" applyFont="1" applyFill="1" applyBorder="1" applyAlignment="1">
      <alignment horizontal="center" vertical="center"/>
    </xf>
    <xf numFmtId="0" fontId="45" fillId="11" borderId="43" xfId="0" applyFont="1" applyFill="1" applyBorder="1" applyAlignment="1">
      <alignment horizontal="center" vertical="center"/>
    </xf>
    <xf numFmtId="0" fontId="45" fillId="11" borderId="4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center" vertical="center"/>
    </xf>
    <xf numFmtId="0" fontId="18" fillId="3" borderId="40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46" fillId="11" borderId="45" xfId="0" applyNumberFormat="1" applyFont="1" applyFill="1" applyBorder="1" applyAlignment="1">
      <alignment horizontal="center" vertical="center"/>
    </xf>
    <xf numFmtId="0" fontId="46" fillId="11" borderId="45" xfId="0" applyFont="1" applyFill="1" applyBorder="1" applyAlignment="1">
      <alignment horizontal="center" vertical="center"/>
    </xf>
    <xf numFmtId="0" fontId="46" fillId="11" borderId="46" xfId="0" applyFont="1" applyFill="1" applyBorder="1" applyAlignment="1">
      <alignment horizontal="center" vertical="center"/>
    </xf>
    <xf numFmtId="0" fontId="45" fillId="11" borderId="19" xfId="0" applyFont="1" applyFill="1" applyBorder="1" applyAlignment="1">
      <alignment horizontal="left"/>
    </xf>
    <xf numFmtId="0" fontId="6" fillId="0" borderId="8" xfId="0" applyFont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45" fillId="11" borderId="11" xfId="0" applyFont="1" applyFill="1" applyBorder="1" applyAlignment="1">
      <alignment horizontal="center" vertical="center"/>
    </xf>
    <xf numFmtId="0" fontId="45" fillId="11" borderId="7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45" fillId="11" borderId="11" xfId="0" applyNumberFormat="1" applyFont="1" applyFill="1" applyBorder="1" applyAlignment="1">
      <alignment horizontal="center" vertical="center"/>
    </xf>
    <xf numFmtId="3" fontId="45" fillId="11" borderId="4" xfId="0" applyNumberFormat="1" applyFont="1" applyFill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/>
    </xf>
    <xf numFmtId="3" fontId="18" fillId="0" borderId="1" xfId="0" applyNumberFormat="1" applyFont="1" applyBorder="1" applyAlignment="1">
      <alignment horizontal="center" vertical="center"/>
    </xf>
    <xf numFmtId="3" fontId="18" fillId="0" borderId="3" xfId="0" applyNumberFormat="1" applyFont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/>
    </xf>
    <xf numFmtId="0" fontId="18" fillId="0" borderId="11" xfId="0" applyNumberFormat="1" applyFont="1" applyFill="1" applyBorder="1" applyAlignment="1">
      <alignment horizontal="center" vertical="center"/>
    </xf>
    <xf numFmtId="0" fontId="45" fillId="11" borderId="4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2" fontId="38" fillId="9" borderId="69" xfId="0" applyNumberFormat="1" applyFont="1" applyFill="1" applyBorder="1" applyAlignment="1">
      <alignment horizontal="center" vertical="center"/>
    </xf>
    <xf numFmtId="2" fontId="38" fillId="9" borderId="56" xfId="0" applyNumberFormat="1" applyFont="1" applyFill="1" applyBorder="1" applyAlignment="1">
      <alignment horizontal="center" vertical="center"/>
    </xf>
    <xf numFmtId="2" fontId="38" fillId="0" borderId="50" xfId="0" applyNumberFormat="1" applyFont="1" applyBorder="1" applyAlignment="1">
      <alignment horizontal="center" vertical="center"/>
    </xf>
    <xf numFmtId="2" fontId="38" fillId="0" borderId="74" xfId="0" applyNumberFormat="1" applyFont="1" applyBorder="1" applyAlignment="1">
      <alignment horizontal="center" vertical="center"/>
    </xf>
    <xf numFmtId="2" fontId="38" fillId="0" borderId="37" xfId="0" applyNumberFormat="1" applyFont="1" applyBorder="1" applyAlignment="1">
      <alignment horizontal="center" vertical="center"/>
    </xf>
    <xf numFmtId="2" fontId="38" fillId="0" borderId="11" xfId="0" applyNumberFormat="1" applyFont="1" applyBorder="1" applyAlignment="1">
      <alignment horizontal="center" vertical="center"/>
    </xf>
    <xf numFmtId="0" fontId="48" fillId="11" borderId="55" xfId="0" applyFont="1" applyFill="1" applyBorder="1"/>
    <xf numFmtId="2" fontId="49" fillId="11" borderId="23" xfId="0" applyNumberFormat="1" applyFont="1" applyFill="1" applyBorder="1" applyAlignment="1">
      <alignment horizontal="center" vertical="center"/>
    </xf>
    <xf numFmtId="2" fontId="49" fillId="11" borderId="69" xfId="0" applyNumberFormat="1" applyFont="1" applyFill="1" applyBorder="1" applyAlignment="1">
      <alignment horizontal="center" vertical="center"/>
    </xf>
    <xf numFmtId="2" fontId="49" fillId="11" borderId="56" xfId="0" applyNumberFormat="1" applyFont="1" applyFill="1" applyBorder="1" applyAlignment="1">
      <alignment horizontal="center" vertical="center"/>
    </xf>
    <xf numFmtId="0" fontId="50" fillId="9" borderId="41" xfId="0" applyFont="1" applyFill="1" applyBorder="1"/>
    <xf numFmtId="0" fontId="5" fillId="4" borderId="15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5" fillId="11" borderId="45" xfId="0" applyFont="1" applyFill="1" applyBorder="1"/>
    <xf numFmtId="0" fontId="45" fillId="11" borderId="46" xfId="0" applyFont="1" applyFill="1" applyBorder="1"/>
    <xf numFmtId="0" fontId="18" fillId="2" borderId="23" xfId="0" applyFont="1" applyFill="1" applyBorder="1" applyAlignment="1">
      <alignment horizontal="center" vertical="center"/>
    </xf>
    <xf numFmtId="0" fontId="11" fillId="2" borderId="68" xfId="0" applyFont="1" applyFill="1" applyBorder="1" applyAlignment="1">
      <alignment horizontal="center" vertical="center" wrapText="1"/>
    </xf>
    <xf numFmtId="0" fontId="18" fillId="2" borderId="68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1" fillId="4" borderId="57" xfId="0" applyFont="1" applyFill="1" applyBorder="1" applyAlignment="1">
      <alignment horizontal="center" vertical="center" wrapText="1"/>
    </xf>
    <xf numFmtId="0" fontId="18" fillId="0" borderId="57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7" xfId="0" applyFont="1" applyFill="1" applyBorder="1" applyAlignment="1">
      <alignment horizontal="center" vertical="center"/>
    </xf>
    <xf numFmtId="0" fontId="11" fillId="4" borderId="72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8" fillId="3" borderId="38" xfId="0" applyFont="1" applyFill="1" applyBorder="1" applyAlignment="1">
      <alignment horizontal="center" vertical="center"/>
    </xf>
    <xf numFmtId="0" fontId="11" fillId="3" borderId="67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45" fillId="11" borderId="22" xfId="0" applyFont="1" applyFill="1" applyBorder="1" applyAlignment="1">
      <alignment wrapText="1"/>
    </xf>
    <xf numFmtId="0" fontId="46" fillId="11" borderId="23" xfId="0" applyFont="1" applyFill="1" applyBorder="1" applyAlignment="1">
      <alignment horizontal="center" vertical="center"/>
    </xf>
    <xf numFmtId="0" fontId="46" fillId="11" borderId="2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42" fillId="6" borderId="22" xfId="0" applyFont="1" applyFill="1" applyBorder="1" applyAlignment="1">
      <alignment wrapText="1"/>
    </xf>
    <xf numFmtId="0" fontId="7" fillId="6" borderId="0" xfId="0" applyFont="1" applyFill="1"/>
    <xf numFmtId="0" fontId="42" fillId="11" borderId="15" xfId="0" applyFont="1" applyFill="1" applyBorder="1" applyAlignment="1">
      <alignment horizontal="center" vertical="center"/>
    </xf>
    <xf numFmtId="0" fontId="42" fillId="11" borderId="16" xfId="0" applyFont="1" applyFill="1" applyBorder="1" applyAlignment="1">
      <alignment horizontal="center" vertical="center"/>
    </xf>
    <xf numFmtId="0" fontId="45" fillId="6" borderId="23" xfId="0" applyFont="1" applyFill="1" applyBorder="1" applyAlignment="1">
      <alignment horizontal="center" vertical="center"/>
    </xf>
    <xf numFmtId="0" fontId="46" fillId="6" borderId="23" xfId="0" applyFont="1" applyFill="1" applyBorder="1" applyAlignment="1">
      <alignment horizontal="center" vertical="center"/>
    </xf>
    <xf numFmtId="0" fontId="42" fillId="6" borderId="24" xfId="0" applyFont="1" applyFill="1" applyBorder="1" applyAlignment="1">
      <alignment horizontal="center" vertical="center"/>
    </xf>
    <xf numFmtId="0" fontId="42" fillId="6" borderId="23" xfId="0" applyFont="1" applyFill="1" applyBorder="1" applyAlignment="1">
      <alignment horizontal="center" vertical="center"/>
    </xf>
    <xf numFmtId="0" fontId="42" fillId="6" borderId="16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45" fillId="11" borderId="48" xfId="0" applyFont="1" applyFill="1" applyBorder="1" applyAlignment="1">
      <alignment wrapText="1"/>
    </xf>
    <xf numFmtId="0" fontId="45" fillId="11" borderId="50" xfId="0" applyFont="1" applyFill="1" applyBorder="1" applyAlignment="1">
      <alignment horizontal="center" vertical="center" wrapText="1"/>
    </xf>
    <xf numFmtId="0" fontId="45" fillId="11" borderId="51" xfId="0" applyFont="1" applyFill="1" applyBorder="1" applyAlignment="1">
      <alignment horizontal="center" vertical="center" wrapText="1"/>
    </xf>
    <xf numFmtId="0" fontId="45" fillId="11" borderId="12" xfId="0" applyFont="1" applyFill="1" applyBorder="1" applyAlignment="1">
      <alignment horizontal="center" vertical="center" wrapText="1"/>
    </xf>
    <xf numFmtId="0" fontId="45" fillId="11" borderId="10" xfId="0" applyFont="1" applyFill="1" applyBorder="1" applyAlignment="1">
      <alignment horizontal="center" vertical="center" wrapText="1"/>
    </xf>
    <xf numFmtId="0" fontId="45" fillId="11" borderId="4" xfId="0" applyFont="1" applyFill="1" applyBorder="1" applyAlignment="1">
      <alignment horizontal="center" vertical="center" wrapText="1"/>
    </xf>
    <xf numFmtId="0" fontId="45" fillId="11" borderId="49" xfId="0" applyFont="1" applyFill="1" applyBorder="1" applyAlignment="1">
      <alignment horizontal="center" vertical="center" wrapText="1"/>
    </xf>
    <xf numFmtId="0" fontId="42" fillId="11" borderId="2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165" fontId="5" fillId="0" borderId="11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165" fontId="6" fillId="3" borderId="4" xfId="0" applyNumberFormat="1" applyFont="1" applyFill="1" applyBorder="1" applyAlignment="1">
      <alignment horizontal="center" vertical="center" wrapText="1"/>
    </xf>
    <xf numFmtId="165" fontId="7" fillId="2" borderId="16" xfId="0" applyNumberFormat="1" applyFont="1" applyFill="1" applyBorder="1" applyAlignment="1">
      <alignment horizontal="center" vertical="center"/>
    </xf>
    <xf numFmtId="165" fontId="7" fillId="2" borderId="3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/>
    </xf>
    <xf numFmtId="165" fontId="6" fillId="3" borderId="3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165" fontId="7" fillId="4" borderId="13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6" fontId="6" fillId="3" borderId="1" xfId="0" applyNumberFormat="1" applyFont="1" applyFill="1" applyBorder="1" applyAlignment="1">
      <alignment horizontal="center" vertical="center"/>
    </xf>
    <xf numFmtId="166" fontId="6" fillId="3" borderId="1" xfId="0" applyNumberFormat="1" applyFont="1" applyFill="1" applyBorder="1" applyAlignment="1">
      <alignment horizontal="center" vertical="center" wrapText="1"/>
    </xf>
    <xf numFmtId="165" fontId="6" fillId="3" borderId="3" xfId="0" applyNumberFormat="1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2" fillId="11" borderId="10" xfId="0" applyFont="1" applyFill="1" applyBorder="1" applyAlignment="1">
      <alignment wrapText="1"/>
    </xf>
    <xf numFmtId="10" fontId="40" fillId="11" borderId="11" xfId="0" applyNumberFormat="1" applyFont="1" applyFill="1" applyBorder="1" applyAlignment="1">
      <alignment horizontal="center" vertical="center"/>
    </xf>
    <xf numFmtId="165" fontId="40" fillId="11" borderId="11" xfId="0" applyNumberFormat="1" applyFont="1" applyFill="1" applyBorder="1" applyAlignment="1">
      <alignment horizontal="center" vertical="center"/>
    </xf>
    <xf numFmtId="166" fontId="40" fillId="11" borderId="11" xfId="0" applyNumberFormat="1" applyFont="1" applyFill="1" applyBorder="1" applyAlignment="1">
      <alignment horizontal="center" vertical="center"/>
    </xf>
    <xf numFmtId="166" fontId="46" fillId="11" borderId="1" xfId="0" applyNumberFormat="1" applyFont="1" applyFill="1" applyBorder="1" applyAlignment="1">
      <alignment horizontal="center" vertical="center" wrapText="1"/>
    </xf>
    <xf numFmtId="10" fontId="39" fillId="11" borderId="11" xfId="0" applyNumberFormat="1" applyFont="1" applyFill="1" applyBorder="1" applyAlignment="1">
      <alignment horizontal="center" vertical="center"/>
    </xf>
    <xf numFmtId="165" fontId="39" fillId="11" borderId="4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45" fillId="11" borderId="1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36" fillId="7" borderId="76" xfId="0" applyFont="1" applyFill="1" applyBorder="1" applyAlignment="1">
      <alignment horizontal="center" wrapText="1"/>
    </xf>
    <xf numFmtId="0" fontId="36" fillId="7" borderId="77" xfId="0" applyFont="1" applyFill="1" applyBorder="1" applyAlignment="1">
      <alignment horizontal="center" wrapText="1"/>
    </xf>
    <xf numFmtId="0" fontId="36" fillId="0" borderId="76" xfId="0" applyFont="1" applyBorder="1" applyAlignment="1">
      <alignment horizontal="center" wrapText="1"/>
    </xf>
    <xf numFmtId="0" fontId="36" fillId="0" borderId="77" xfId="0" applyFont="1" applyBorder="1" applyAlignment="1">
      <alignment horizontal="center" wrapText="1"/>
    </xf>
    <xf numFmtId="0" fontId="46" fillId="11" borderId="1" xfId="0" applyNumberFormat="1" applyFont="1" applyFill="1" applyBorder="1" applyAlignment="1">
      <alignment horizontal="center" wrapText="1"/>
    </xf>
    <xf numFmtId="0" fontId="5" fillId="0" borderId="11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2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46" fillId="11" borderId="2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45" fillId="11" borderId="11" xfId="0" applyNumberFormat="1" applyFont="1" applyFill="1" applyBorder="1" applyAlignment="1">
      <alignment horizontal="center" vertical="center" wrapText="1"/>
    </xf>
    <xf numFmtId="0" fontId="45" fillId="11" borderId="12" xfId="0" applyNumberFormat="1" applyFont="1" applyFill="1" applyBorder="1" applyAlignment="1">
      <alignment horizontal="center" vertical="center" wrapText="1"/>
    </xf>
    <xf numFmtId="0" fontId="45" fillId="11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45" fillId="11" borderId="10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center" wrapText="1"/>
    </xf>
    <xf numFmtId="0" fontId="6" fillId="3" borderId="5" xfId="0" applyNumberFormat="1" applyFont="1" applyFill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3" borderId="66" xfId="0" applyFont="1" applyFill="1" applyBorder="1" applyAlignment="1">
      <alignment horizontal="center" wrapText="1"/>
    </xf>
    <xf numFmtId="0" fontId="6" fillId="3" borderId="36" xfId="0" applyFont="1" applyFill="1" applyBorder="1" applyAlignment="1">
      <alignment horizontal="center" wrapText="1"/>
    </xf>
    <xf numFmtId="5" fontId="6" fillId="3" borderId="9" xfId="5" applyNumberFormat="1" applyFont="1" applyFill="1" applyBorder="1" applyAlignment="1">
      <alignment horizontal="center" wrapText="1"/>
    </xf>
    <xf numFmtId="0" fontId="6" fillId="0" borderId="57" xfId="0" applyFont="1" applyBorder="1" applyAlignment="1">
      <alignment horizontal="center" wrapText="1"/>
    </xf>
    <xf numFmtId="0" fontId="6" fillId="3" borderId="12" xfId="0" applyFont="1" applyFill="1" applyBorder="1" applyAlignment="1">
      <alignment horizontal="center" wrapText="1"/>
    </xf>
    <xf numFmtId="5" fontId="6" fillId="3" borderId="4" xfId="5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164" fontId="6" fillId="3" borderId="1" xfId="5" applyNumberFormat="1" applyFont="1" applyFill="1" applyBorder="1" applyAlignment="1">
      <alignment horizontal="center" vertical="center"/>
    </xf>
    <xf numFmtId="3" fontId="18" fillId="0" borderId="1" xfId="0" applyNumberFormat="1" applyFont="1" applyBorder="1" applyAlignment="1">
      <alignment horizontal="center"/>
    </xf>
    <xf numFmtId="3" fontId="18" fillId="0" borderId="1" xfId="0" applyNumberFormat="1" applyFont="1" applyBorder="1" applyAlignment="1">
      <alignment horizontal="center" wrapText="1"/>
    </xf>
    <xf numFmtId="3" fontId="18" fillId="0" borderId="11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2" xfId="0" applyFont="1" applyBorder="1" applyAlignment="1">
      <alignment horizontal="left" wrapText="1"/>
    </xf>
    <xf numFmtId="3" fontId="5" fillId="0" borderId="3" xfId="0" applyNumberFormat="1" applyFont="1" applyBorder="1" applyAlignment="1">
      <alignment horizontal="center" vertical="center"/>
    </xf>
    <xf numFmtId="0" fontId="5" fillId="4" borderId="2" xfId="0" applyFont="1" applyFill="1" applyBorder="1" applyAlignment="1">
      <alignment wrapText="1"/>
    </xf>
    <xf numFmtId="0" fontId="5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26" fillId="0" borderId="10" xfId="0" applyFont="1" applyFill="1" applyBorder="1" applyAlignment="1">
      <alignment wrapText="1"/>
    </xf>
    <xf numFmtId="0" fontId="42" fillId="6" borderId="5" xfId="0" applyFont="1" applyFill="1" applyBorder="1" applyAlignment="1">
      <alignment horizontal="center"/>
    </xf>
    <xf numFmtId="0" fontId="42" fillId="6" borderId="25" xfId="0" applyFont="1" applyFill="1" applyBorder="1" applyAlignment="1">
      <alignment horizontal="center"/>
    </xf>
    <xf numFmtId="0" fontId="42" fillId="6" borderId="6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 wrapText="1"/>
    </xf>
    <xf numFmtId="0" fontId="18" fillId="2" borderId="25" xfId="0" applyFont="1" applyFill="1" applyBorder="1" applyAlignment="1">
      <alignment horizontal="center" wrapText="1"/>
    </xf>
    <xf numFmtId="0" fontId="18" fillId="2" borderId="6" xfId="0" applyFont="1" applyFill="1" applyBorder="1" applyAlignment="1">
      <alignment horizontal="center" wrapText="1"/>
    </xf>
    <xf numFmtId="0" fontId="42" fillId="6" borderId="34" xfId="0" applyFont="1" applyFill="1" applyBorder="1" applyAlignment="1">
      <alignment horizontal="center"/>
    </xf>
    <xf numFmtId="0" fontId="42" fillId="6" borderId="28" xfId="0" applyFont="1" applyFill="1" applyBorder="1" applyAlignment="1">
      <alignment horizontal="center"/>
    </xf>
    <xf numFmtId="0" fontId="42" fillId="6" borderId="29" xfId="0" applyFont="1" applyFill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2" fillId="10" borderId="22" xfId="0" applyFont="1" applyFill="1" applyBorder="1" applyAlignment="1">
      <alignment horizontal="center" vertical="center"/>
    </xf>
    <xf numFmtId="0" fontId="9" fillId="10" borderId="23" xfId="0" applyFont="1" applyFill="1" applyBorder="1" applyAlignment="1">
      <alignment horizontal="center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wrapText="1"/>
    </xf>
    <xf numFmtId="0" fontId="16" fillId="0" borderId="26" xfId="0" applyFont="1" applyBorder="1"/>
    <xf numFmtId="0" fontId="11" fillId="0" borderId="5" xfId="0" applyFont="1" applyFill="1" applyBorder="1" applyAlignment="1">
      <alignment horizontal="center" wrapText="1"/>
    </xf>
    <xf numFmtId="0" fontId="11" fillId="0" borderId="26" xfId="0" applyFont="1" applyFill="1" applyBorder="1" applyAlignment="1">
      <alignment horizontal="center" wrapText="1"/>
    </xf>
    <xf numFmtId="0" fontId="26" fillId="6" borderId="5" xfId="0" applyFont="1" applyFill="1" applyBorder="1" applyAlignment="1">
      <alignment horizontal="center"/>
    </xf>
    <xf numFmtId="0" fontId="26" fillId="6" borderId="25" xfId="0" applyFont="1" applyFill="1" applyBorder="1" applyAlignment="1">
      <alignment horizontal="center"/>
    </xf>
    <xf numFmtId="0" fontId="26" fillId="6" borderId="6" xfId="0" applyFont="1" applyFill="1" applyBorder="1" applyAlignment="1">
      <alignment horizontal="center"/>
    </xf>
    <xf numFmtId="0" fontId="2" fillId="11" borderId="22" xfId="0" applyFont="1" applyFill="1" applyBorder="1" applyAlignment="1">
      <alignment horizontal="center" vertical="center"/>
    </xf>
    <xf numFmtId="0" fontId="9" fillId="11" borderId="23" xfId="0" applyFont="1" applyFill="1" applyBorder="1" applyAlignment="1">
      <alignment horizontal="center" vertical="center"/>
    </xf>
    <xf numFmtId="0" fontId="9" fillId="11" borderId="34" xfId="0" applyFont="1" applyFill="1" applyBorder="1" applyAlignment="1">
      <alignment horizontal="center" vertical="center"/>
    </xf>
    <xf numFmtId="0" fontId="9" fillId="11" borderId="2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26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2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42" fillId="6" borderId="1" xfId="0" applyFont="1" applyFill="1" applyBorder="1" applyAlignment="1">
      <alignment horizontal="center"/>
    </xf>
    <xf numFmtId="0" fontId="42" fillId="6" borderId="30" xfId="0" applyFont="1" applyFill="1" applyBorder="1" applyAlignment="1">
      <alignment horizontal="center"/>
    </xf>
    <xf numFmtId="0" fontId="42" fillId="6" borderId="31" xfId="0" applyFont="1" applyFill="1" applyBorder="1" applyAlignment="1">
      <alignment horizontal="center"/>
    </xf>
    <xf numFmtId="0" fontId="42" fillId="6" borderId="17" xfId="0" applyFont="1" applyFill="1" applyBorder="1" applyAlignment="1">
      <alignment horizontal="center"/>
    </xf>
    <xf numFmtId="0" fontId="22" fillId="0" borderId="0" xfId="0" applyFont="1" applyAlignment="1">
      <alignment horizontal="left" vertical="top"/>
    </xf>
    <xf numFmtId="0" fontId="23" fillId="11" borderId="22" xfId="0" applyFont="1" applyFill="1" applyBorder="1" applyAlignment="1">
      <alignment horizontal="center" vertical="center"/>
    </xf>
    <xf numFmtId="0" fontId="2" fillId="11" borderId="27" xfId="0" applyFont="1" applyFill="1" applyBorder="1" applyAlignment="1">
      <alignment horizontal="center" vertical="center"/>
    </xf>
    <xf numFmtId="0" fontId="2" fillId="11" borderId="28" xfId="0" applyFont="1" applyFill="1" applyBorder="1" applyAlignment="1">
      <alignment horizontal="center" vertical="center"/>
    </xf>
    <xf numFmtId="0" fontId="2" fillId="11" borderId="29" xfId="0" applyFont="1" applyFill="1" applyBorder="1" applyAlignment="1">
      <alignment horizontal="center" vertical="center"/>
    </xf>
    <xf numFmtId="0" fontId="9" fillId="11" borderId="27" xfId="0" applyFont="1" applyFill="1" applyBorder="1" applyAlignment="1">
      <alignment horizontal="center" vertical="center" wrapText="1"/>
    </xf>
    <xf numFmtId="0" fontId="9" fillId="11" borderId="29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42" fillId="6" borderId="5" xfId="0" applyFont="1" applyFill="1" applyBorder="1" applyAlignment="1">
      <alignment horizontal="left" vertical="center" wrapText="1"/>
    </xf>
    <xf numFmtId="0" fontId="0" fillId="0" borderId="25" xfId="0" applyBorder="1" applyAlignment="1">
      <alignment horizontal="left" wrapText="1"/>
    </xf>
    <xf numFmtId="0" fontId="42" fillId="6" borderId="27" xfId="0" applyFont="1" applyFill="1" applyBorder="1" applyAlignment="1">
      <alignment horizontal="left" wrapText="1"/>
    </xf>
    <xf numFmtId="0" fontId="47" fillId="6" borderId="29" xfId="0" applyFont="1" applyFill="1" applyBorder="1" applyAlignment="1">
      <alignment horizontal="left" wrapText="1"/>
    </xf>
    <xf numFmtId="0" fontId="42" fillId="6" borderId="27" xfId="0" applyFont="1" applyFill="1" applyBorder="1" applyAlignment="1">
      <alignment horizontal="left" vertical="center" wrapText="1"/>
    </xf>
    <xf numFmtId="0" fontId="47" fillId="6" borderId="29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2" fillId="6" borderId="5" xfId="0" applyFont="1" applyFill="1" applyBorder="1" applyAlignment="1">
      <alignment horizontal="center" vertical="center"/>
    </xf>
    <xf numFmtId="0" fontId="42" fillId="6" borderId="25" xfId="0" applyFont="1" applyFill="1" applyBorder="1" applyAlignment="1">
      <alignment horizontal="center" vertical="center"/>
    </xf>
    <xf numFmtId="0" fontId="42" fillId="6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23" fillId="11" borderId="27" xfId="0" applyFont="1" applyFill="1" applyBorder="1" applyAlignment="1">
      <alignment horizontal="center" vertical="center" wrapText="1"/>
    </xf>
    <xf numFmtId="0" fontId="9" fillId="11" borderId="28" xfId="0" applyFont="1" applyFill="1" applyBorder="1" applyAlignment="1">
      <alignment horizontal="center" vertical="center" wrapText="1"/>
    </xf>
    <xf numFmtId="0" fontId="42" fillId="6" borderId="34" xfId="0" applyFont="1" applyFill="1" applyBorder="1" applyAlignment="1">
      <alignment horizontal="center" vertical="center"/>
    </xf>
    <xf numFmtId="0" fontId="42" fillId="6" borderId="28" xfId="0" applyFont="1" applyFill="1" applyBorder="1" applyAlignment="1">
      <alignment horizontal="center" vertical="center"/>
    </xf>
    <xf numFmtId="0" fontId="42" fillId="6" borderId="29" xfId="0" applyFont="1" applyFill="1" applyBorder="1" applyAlignment="1">
      <alignment horizontal="center" vertical="center"/>
    </xf>
    <xf numFmtId="0" fontId="41" fillId="0" borderId="7" xfId="0" applyFont="1" applyFill="1" applyBorder="1" applyAlignment="1">
      <alignment vertical="center" wrapText="1"/>
    </xf>
    <xf numFmtId="0" fontId="0" fillId="0" borderId="19" xfId="0" applyBorder="1" applyAlignment="1">
      <alignment wrapText="1"/>
    </xf>
    <xf numFmtId="0" fontId="9" fillId="11" borderId="62" xfId="0" applyFont="1" applyFill="1" applyBorder="1" applyAlignment="1">
      <alignment horizontal="center" vertical="center"/>
    </xf>
    <xf numFmtId="0" fontId="9" fillId="11" borderId="63" xfId="0" applyFont="1" applyFill="1" applyBorder="1" applyAlignment="1">
      <alignment horizontal="center" vertical="center"/>
    </xf>
    <xf numFmtId="0" fontId="9" fillId="11" borderId="64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center" vertical="center" wrapText="1"/>
    </xf>
    <xf numFmtId="0" fontId="6" fillId="3" borderId="73" xfId="0" applyFont="1" applyFill="1" applyBorder="1" applyAlignment="1">
      <alignment horizontal="center" vertical="center" wrapText="1"/>
    </xf>
    <xf numFmtId="0" fontId="2" fillId="11" borderId="55" xfId="0" applyFont="1" applyFill="1" applyBorder="1" applyAlignment="1">
      <alignment horizontal="center" vertical="center" wrapText="1"/>
    </xf>
    <xf numFmtId="0" fontId="2" fillId="11" borderId="47" xfId="0" applyFont="1" applyFill="1" applyBorder="1" applyAlignment="1">
      <alignment horizontal="center" vertical="center" wrapText="1"/>
    </xf>
    <xf numFmtId="0" fontId="2" fillId="11" borderId="5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2" fillId="6" borderId="30" xfId="0" applyFont="1" applyFill="1" applyBorder="1" applyAlignment="1">
      <alignment horizontal="center" vertical="center"/>
    </xf>
    <xf numFmtId="0" fontId="42" fillId="6" borderId="31" xfId="0" applyFont="1" applyFill="1" applyBorder="1" applyAlignment="1">
      <alignment horizontal="center" vertical="center"/>
    </xf>
    <xf numFmtId="0" fontId="42" fillId="6" borderId="1" xfId="0" applyFont="1" applyFill="1" applyBorder="1" applyAlignment="1">
      <alignment horizontal="center" vertical="center"/>
    </xf>
    <xf numFmtId="0" fontId="42" fillId="6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41" fillId="0" borderId="52" xfId="0" applyFont="1" applyBorder="1" applyAlignment="1">
      <alignment horizontal="left" vertical="center" wrapText="1"/>
    </xf>
    <xf numFmtId="0" fontId="41" fillId="0" borderId="37" xfId="0" applyFont="1" applyBorder="1" applyAlignment="1">
      <alignment horizontal="left" vertical="center" wrapText="1"/>
    </xf>
    <xf numFmtId="0" fontId="41" fillId="0" borderId="75" xfId="0" applyFont="1" applyBorder="1" applyAlignment="1">
      <alignment horizontal="left" vertical="center" wrapText="1"/>
    </xf>
    <xf numFmtId="0" fontId="41" fillId="0" borderId="32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0" fillId="0" borderId="0" xfId="0" applyAlignment="1"/>
    <xf numFmtId="0" fontId="23" fillId="11" borderId="41" xfId="0" applyFont="1" applyFill="1" applyBorder="1" applyAlignment="1">
      <alignment horizontal="center" vertical="center"/>
    </xf>
    <xf numFmtId="0" fontId="9" fillId="11" borderId="42" xfId="0" applyFont="1" applyFill="1" applyBorder="1" applyAlignment="1">
      <alignment horizontal="center" vertical="center"/>
    </xf>
    <xf numFmtId="0" fontId="9" fillId="11" borderId="43" xfId="0" applyFont="1" applyFill="1" applyBorder="1" applyAlignment="1">
      <alignment horizontal="center" vertical="center"/>
    </xf>
    <xf numFmtId="0" fontId="9" fillId="11" borderId="44" xfId="0" applyFont="1" applyFill="1" applyBorder="1" applyAlignment="1">
      <alignment horizontal="center" vertical="center"/>
    </xf>
    <xf numFmtId="0" fontId="6" fillId="0" borderId="4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8" borderId="44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left" vertical="top" wrapText="1"/>
    </xf>
    <xf numFmtId="0" fontId="41" fillId="0" borderId="41" xfId="0" applyFont="1" applyBorder="1" applyAlignment="1">
      <alignment horizontal="left" vertical="center" wrapText="1"/>
    </xf>
    <xf numFmtId="0" fontId="41" fillId="0" borderId="19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top"/>
    </xf>
    <xf numFmtId="0" fontId="11" fillId="0" borderId="0" xfId="0" applyFont="1" applyFill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41" fillId="0" borderId="35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71" xfId="0" applyFont="1" applyBorder="1" applyAlignment="1">
      <alignment horizontal="center" vertical="center" wrapText="1"/>
    </xf>
    <xf numFmtId="0" fontId="23" fillId="11" borderId="42" xfId="0" applyFont="1" applyFill="1" applyBorder="1" applyAlignment="1">
      <alignment horizontal="center" vertical="center"/>
    </xf>
    <xf numFmtId="0" fontId="23" fillId="11" borderId="44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4" borderId="5" xfId="0" applyFont="1" applyFill="1" applyBorder="1" applyAlignment="1">
      <alignment horizontal="center" wrapText="1"/>
    </xf>
    <xf numFmtId="0" fontId="6" fillId="4" borderId="26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8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23" fillId="11" borderId="28" xfId="0" applyFont="1" applyFill="1" applyBorder="1" applyAlignment="1">
      <alignment horizontal="center" vertical="center" wrapText="1"/>
    </xf>
    <xf numFmtId="0" fontId="23" fillId="11" borderId="2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25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0" fontId="45" fillId="6" borderId="5" xfId="0" applyFont="1" applyFill="1" applyBorder="1" applyAlignment="1">
      <alignment horizontal="center" wrapText="1"/>
    </xf>
    <xf numFmtId="0" fontId="45" fillId="6" borderId="25" xfId="0" applyFont="1" applyFill="1" applyBorder="1" applyAlignment="1">
      <alignment horizontal="center" wrapText="1"/>
    </xf>
    <xf numFmtId="0" fontId="45" fillId="6" borderId="26" xfId="0" applyFont="1" applyFill="1" applyBorder="1" applyAlignment="1">
      <alignment horizontal="center" wrapText="1"/>
    </xf>
    <xf numFmtId="0" fontId="42" fillId="6" borderId="33" xfId="0" applyFont="1" applyFill="1" applyBorder="1" applyAlignment="1">
      <alignment wrapText="1"/>
    </xf>
    <xf numFmtId="0" fontId="0" fillId="0" borderId="25" xfId="0" applyBorder="1" applyAlignment="1">
      <alignment wrapText="1"/>
    </xf>
    <xf numFmtId="0" fontId="0" fillId="0" borderId="6" xfId="0" applyBorder="1" applyAlignment="1">
      <alignment wrapText="1"/>
    </xf>
    <xf numFmtId="0" fontId="11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11" fillId="0" borderId="40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left" wrapText="1"/>
    </xf>
    <xf numFmtId="0" fontId="18" fillId="0" borderId="0" xfId="0" applyFont="1" applyAlignment="1">
      <alignment horizontal="left" wrapText="1"/>
    </xf>
    <xf numFmtId="0" fontId="23" fillId="11" borderId="58" xfId="0" applyFont="1" applyFill="1" applyBorder="1" applyAlignment="1">
      <alignment horizontal="center" vertical="center"/>
    </xf>
    <xf numFmtId="0" fontId="9" fillId="11" borderId="45" xfId="0" applyFont="1" applyFill="1" applyBorder="1" applyAlignment="1">
      <alignment horizontal="center" vertical="center"/>
    </xf>
    <xf numFmtId="0" fontId="9" fillId="11" borderId="70" xfId="0" applyFont="1" applyFill="1" applyBorder="1" applyAlignment="1">
      <alignment horizontal="center" vertical="center"/>
    </xf>
    <xf numFmtId="0" fontId="9" fillId="11" borderId="46" xfId="0" applyFont="1" applyFill="1" applyBorder="1" applyAlignment="1">
      <alignment horizontal="center" vertical="center"/>
    </xf>
    <xf numFmtId="0" fontId="41" fillId="0" borderId="41" xfId="0" applyFont="1" applyFill="1" applyBorder="1" applyAlignment="1">
      <alignment horizontal="left" vertical="center" wrapText="1"/>
    </xf>
    <xf numFmtId="0" fontId="41" fillId="0" borderId="19" xfId="0" applyFont="1" applyFill="1" applyBorder="1" applyAlignment="1">
      <alignment horizontal="left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41" fillId="0" borderId="7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center" vertical="center" wrapText="1"/>
    </xf>
    <xf numFmtId="0" fontId="23" fillId="11" borderId="22" xfId="0" applyFont="1" applyFill="1" applyBorder="1" applyAlignment="1">
      <alignment horizontal="center" vertical="center" wrapText="1"/>
    </xf>
    <xf numFmtId="0" fontId="9" fillId="11" borderId="23" xfId="0" applyFont="1" applyFill="1" applyBorder="1" applyAlignment="1">
      <alignment horizontal="center" vertical="center" wrapText="1"/>
    </xf>
    <xf numFmtId="0" fontId="9" fillId="11" borderId="34" xfId="0" applyFont="1" applyFill="1" applyBorder="1" applyAlignment="1">
      <alignment horizontal="center" vertical="center" wrapText="1"/>
    </xf>
    <xf numFmtId="0" fontId="9" fillId="11" borderId="2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35" xfId="0" applyBorder="1" applyAlignment="1">
      <alignment wrapText="1"/>
    </xf>
    <xf numFmtId="0" fontId="0" fillId="0" borderId="14" xfId="0" applyBorder="1" applyAlignment="1">
      <alignment wrapText="1"/>
    </xf>
    <xf numFmtId="0" fontId="18" fillId="0" borderId="0" xfId="0" applyFont="1" applyFill="1" applyAlignment="1">
      <alignment horizontal="left" vertical="center" wrapText="1"/>
    </xf>
    <xf numFmtId="0" fontId="2" fillId="11" borderId="22" xfId="0" applyFont="1" applyFill="1" applyBorder="1" applyAlignment="1">
      <alignment horizontal="center" vertical="center" wrapText="1"/>
    </xf>
    <xf numFmtId="0" fontId="23" fillId="11" borderId="55" xfId="0" applyFont="1" applyFill="1" applyBorder="1" applyAlignment="1">
      <alignment horizontal="center" vertical="center" wrapText="1"/>
    </xf>
    <xf numFmtId="0" fontId="23" fillId="11" borderId="47" xfId="0" applyFont="1" applyFill="1" applyBorder="1" applyAlignment="1">
      <alignment horizontal="center" vertical="center" wrapText="1"/>
    </xf>
    <xf numFmtId="0" fontId="23" fillId="11" borderId="5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26" fillId="0" borderId="61" xfId="0" applyFont="1" applyFill="1" applyBorder="1" applyAlignment="1">
      <alignment horizontal="center" vertical="center" wrapText="1"/>
    </xf>
    <xf numFmtId="0" fontId="26" fillId="0" borderId="54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42" fillId="6" borderId="15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3" fillId="11" borderId="27" xfId="0" applyFont="1" applyFill="1" applyBorder="1" applyAlignment="1">
      <alignment horizontal="center" vertical="center"/>
    </xf>
    <xf numFmtId="0" fontId="3" fillId="11" borderId="28" xfId="0" applyFont="1" applyFill="1" applyBorder="1" applyAlignment="1">
      <alignment horizontal="center" vertical="center"/>
    </xf>
    <xf numFmtId="0" fontId="3" fillId="11" borderId="29" xfId="0" applyFont="1" applyFill="1" applyBorder="1" applyAlignment="1">
      <alignment horizontal="center" vertical="center"/>
    </xf>
    <xf numFmtId="0" fontId="41" fillId="0" borderId="14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23" fillId="11" borderId="23" xfId="0" applyFont="1" applyFill="1" applyBorder="1" applyAlignment="1">
      <alignment horizontal="center" vertical="center" wrapText="1"/>
    </xf>
    <xf numFmtId="0" fontId="23" fillId="11" borderId="24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2" fillId="11" borderId="58" xfId="0" applyFont="1" applyFill="1" applyBorder="1" applyAlignment="1">
      <alignment horizontal="center" vertical="center" wrapText="1"/>
    </xf>
    <xf numFmtId="0" fontId="2" fillId="11" borderId="45" xfId="0" applyFont="1" applyFill="1" applyBorder="1" applyAlignment="1">
      <alignment horizontal="center" vertical="center" wrapText="1"/>
    </xf>
    <xf numFmtId="0" fontId="2" fillId="11" borderId="70" xfId="0" applyFont="1" applyFill="1" applyBorder="1" applyAlignment="1">
      <alignment horizontal="center" vertical="center" wrapText="1"/>
    </xf>
    <xf numFmtId="0" fontId="2" fillId="11" borderId="46" xfId="0" applyFont="1" applyFill="1" applyBorder="1" applyAlignment="1">
      <alignment horizontal="center" vertical="center" wrapText="1"/>
    </xf>
    <xf numFmtId="0" fontId="6" fillId="0" borderId="38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23" fillId="11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59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78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5" fontId="6" fillId="3" borderId="1" xfId="5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vertical="top"/>
    </xf>
    <xf numFmtId="0" fontId="2" fillId="11" borderId="28" xfId="0" applyFont="1" applyFill="1" applyBorder="1" applyAlignment="1">
      <alignment horizontal="center" vertical="center" wrapText="1"/>
    </xf>
    <xf numFmtId="0" fontId="2" fillId="11" borderId="29" xfId="0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center" wrapText="1"/>
    </xf>
    <xf numFmtId="0" fontId="6" fillId="0" borderId="25" xfId="1" applyFont="1" applyBorder="1" applyAlignment="1">
      <alignment horizontal="center" wrapText="1"/>
    </xf>
    <xf numFmtId="0" fontId="6" fillId="0" borderId="6" xfId="1" applyFont="1" applyBorder="1" applyAlignment="1">
      <alignment horizontal="center" wrapText="1"/>
    </xf>
    <xf numFmtId="0" fontId="27" fillId="0" borderId="0" xfId="0" applyFont="1" applyAlignment="1">
      <alignment horizontal="left" vertical="center" wrapText="1"/>
    </xf>
    <xf numFmtId="0" fontId="23" fillId="11" borderId="7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wrapText="1"/>
    </xf>
  </cellXfs>
  <cellStyles count="6">
    <cellStyle name="Čárka 2" xfId="3"/>
    <cellStyle name="Měna" xfId="5" builtinId="4"/>
    <cellStyle name="Normální" xfId="0" builtinId="0"/>
    <cellStyle name="Normální 2" xfId="1"/>
    <cellStyle name="normální 2 2" xfId="4"/>
    <cellStyle name="normální 2 5" xfId="2"/>
  </cellStyles>
  <dxfs count="0"/>
  <tableStyles count="0" defaultTableStyle="TableStyleMedium9" defaultPivotStyle="PivotStyleLight16"/>
  <colors>
    <mruColors>
      <color rgb="FF800080"/>
      <color rgb="FF99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132"/>
  <sheetViews>
    <sheetView tabSelected="1" topLeftCell="A83" zoomScaleNormal="100" workbookViewId="0">
      <selection activeCell="N98" sqref="N98"/>
    </sheetView>
  </sheetViews>
  <sheetFormatPr defaultColWidth="9.140625" defaultRowHeight="12.75" x14ac:dyDescent="0.2"/>
  <cols>
    <col min="1" max="1" width="50.140625" style="2" customWidth="1"/>
    <col min="2" max="2" width="6.7109375" style="3" customWidth="1"/>
    <col min="3" max="3" width="8.28515625" style="1" customWidth="1"/>
    <col min="4" max="4" width="6.85546875" style="1" customWidth="1"/>
    <col min="5" max="5" width="8.5703125" style="1" customWidth="1"/>
    <col min="6" max="6" width="7.42578125" style="1" customWidth="1"/>
    <col min="7" max="7" width="8.7109375" style="1" customWidth="1"/>
    <col min="8" max="8" width="7" style="1" customWidth="1"/>
    <col min="9" max="11" width="9.140625" style="1"/>
    <col min="12" max="13" width="8.7109375" style="1" customWidth="1"/>
    <col min="14" max="16384" width="9.140625" style="1"/>
  </cols>
  <sheetData>
    <row r="1" spans="1:14" ht="25.5" customHeight="1" x14ac:dyDescent="0.2">
      <c r="A1" s="551" t="s">
        <v>136</v>
      </c>
      <c r="B1" s="552"/>
      <c r="C1" s="552"/>
      <c r="D1" s="552"/>
      <c r="E1" s="552"/>
      <c r="F1" s="552"/>
      <c r="G1" s="552"/>
      <c r="H1" s="552"/>
      <c r="I1" s="552"/>
      <c r="J1" s="553"/>
      <c r="K1" s="554"/>
      <c r="M1" s="550"/>
      <c r="N1" s="550"/>
    </row>
    <row r="2" spans="1:14" s="5" customFormat="1" ht="38.25" customHeight="1" x14ac:dyDescent="0.25">
      <c r="A2" s="198" t="s">
        <v>288</v>
      </c>
      <c r="B2" s="209"/>
      <c r="C2" s="555" t="s">
        <v>0</v>
      </c>
      <c r="D2" s="556"/>
      <c r="E2" s="555" t="s">
        <v>2</v>
      </c>
      <c r="F2" s="556"/>
      <c r="G2" s="555" t="s">
        <v>1</v>
      </c>
      <c r="H2" s="556"/>
      <c r="I2" s="557" t="s">
        <v>3</v>
      </c>
      <c r="J2" s="558"/>
      <c r="K2" s="113" t="s">
        <v>4</v>
      </c>
      <c r="N2" s="42"/>
    </row>
    <row r="3" spans="1:14" s="5" customFormat="1" ht="13.5" customHeight="1" thickBot="1" x14ac:dyDescent="0.25">
      <c r="A3" s="114"/>
      <c r="B3" s="210"/>
      <c r="C3" s="115" t="s">
        <v>7</v>
      </c>
      <c r="D3" s="115" t="s">
        <v>8</v>
      </c>
      <c r="E3" s="115" t="s">
        <v>7</v>
      </c>
      <c r="F3" s="115" t="s">
        <v>8</v>
      </c>
      <c r="G3" s="115" t="s">
        <v>7</v>
      </c>
      <c r="H3" s="115" t="s">
        <v>8</v>
      </c>
      <c r="I3" s="116" t="s">
        <v>7</v>
      </c>
      <c r="J3" s="116" t="s">
        <v>8</v>
      </c>
      <c r="K3" s="117"/>
      <c r="M3" s="26"/>
    </row>
    <row r="4" spans="1:14" s="6" customFormat="1" ht="15" customHeight="1" x14ac:dyDescent="0.2">
      <c r="A4" s="199" t="s">
        <v>243</v>
      </c>
      <c r="B4" s="547"/>
      <c r="C4" s="548"/>
      <c r="D4" s="548"/>
      <c r="E4" s="548"/>
      <c r="F4" s="548"/>
      <c r="G4" s="548"/>
      <c r="H4" s="548"/>
      <c r="I4" s="548"/>
      <c r="J4" s="548"/>
      <c r="K4" s="549"/>
      <c r="M4" s="26"/>
    </row>
    <row r="5" spans="1:14" s="2" customFormat="1" x14ac:dyDescent="0.2">
      <c r="A5" s="200" t="s">
        <v>190</v>
      </c>
      <c r="B5" s="211" t="s">
        <v>189</v>
      </c>
      <c r="C5" s="544"/>
      <c r="D5" s="545"/>
      <c r="E5" s="545"/>
      <c r="F5" s="545"/>
      <c r="G5" s="545"/>
      <c r="H5" s="545"/>
      <c r="I5" s="545"/>
      <c r="J5" s="545"/>
      <c r="K5" s="546"/>
    </row>
    <row r="6" spans="1:14" x14ac:dyDescent="0.2">
      <c r="A6" s="76" t="s">
        <v>204</v>
      </c>
      <c r="B6" s="119" t="s">
        <v>191</v>
      </c>
      <c r="C6" s="69"/>
      <c r="D6" s="69"/>
      <c r="E6" s="69"/>
      <c r="F6" s="69"/>
      <c r="G6" s="69"/>
      <c r="H6" s="69"/>
      <c r="I6" s="69"/>
      <c r="J6" s="69"/>
      <c r="K6" s="68">
        <f>SUM(C6:J6)</f>
        <v>0</v>
      </c>
    </row>
    <row r="7" spans="1:14" x14ac:dyDescent="0.2">
      <c r="A7" s="76" t="s">
        <v>205</v>
      </c>
      <c r="B7" s="119" t="s">
        <v>192</v>
      </c>
      <c r="C7" s="69"/>
      <c r="D7" s="69"/>
      <c r="E7" s="69"/>
      <c r="F7" s="69"/>
      <c r="G7" s="69"/>
      <c r="H7" s="69"/>
      <c r="I7" s="64"/>
      <c r="J7" s="70"/>
      <c r="K7" s="68">
        <f t="shared" ref="K7:K16" si="0">SUM(C7:J7)</f>
        <v>0</v>
      </c>
    </row>
    <row r="8" spans="1:14" x14ac:dyDescent="0.2">
      <c r="A8" s="76" t="s">
        <v>206</v>
      </c>
      <c r="B8" s="119" t="s">
        <v>193</v>
      </c>
      <c r="C8" s="69"/>
      <c r="D8" s="69"/>
      <c r="E8" s="69"/>
      <c r="F8" s="69"/>
      <c r="G8" s="69"/>
      <c r="H8" s="69"/>
      <c r="I8" s="64"/>
      <c r="J8" s="70"/>
      <c r="K8" s="68">
        <f t="shared" si="0"/>
        <v>0</v>
      </c>
    </row>
    <row r="9" spans="1:14" x14ac:dyDescent="0.2">
      <c r="A9" s="76" t="s">
        <v>207</v>
      </c>
      <c r="B9" s="119" t="s">
        <v>194</v>
      </c>
      <c r="C9" s="64">
        <v>2</v>
      </c>
      <c r="D9" s="69">
        <v>2</v>
      </c>
      <c r="E9" s="69"/>
      <c r="F9" s="69"/>
      <c r="G9" s="69">
        <v>2</v>
      </c>
      <c r="H9" s="69"/>
      <c r="I9" s="64">
        <v>4</v>
      </c>
      <c r="J9" s="70">
        <v>4</v>
      </c>
      <c r="K9" s="68">
        <f t="shared" si="0"/>
        <v>14</v>
      </c>
    </row>
    <row r="10" spans="1:14" x14ac:dyDescent="0.2">
      <c r="A10" s="76" t="s">
        <v>208</v>
      </c>
      <c r="B10" s="119" t="s">
        <v>195</v>
      </c>
      <c r="C10" s="69">
        <v>2</v>
      </c>
      <c r="D10" s="69">
        <v>2</v>
      </c>
      <c r="E10" s="69"/>
      <c r="F10" s="69"/>
      <c r="G10" s="69">
        <v>2</v>
      </c>
      <c r="H10" s="69"/>
      <c r="I10" s="64"/>
      <c r="J10" s="70"/>
      <c r="K10" s="68">
        <f t="shared" si="0"/>
        <v>6</v>
      </c>
    </row>
    <row r="11" spans="1:14" x14ac:dyDescent="0.2">
      <c r="A11" s="76" t="s">
        <v>209</v>
      </c>
      <c r="B11" s="119" t="s">
        <v>196</v>
      </c>
      <c r="C11" s="69"/>
      <c r="D11" s="69"/>
      <c r="E11" s="69"/>
      <c r="F11" s="69"/>
      <c r="G11" s="69"/>
      <c r="H11" s="69"/>
      <c r="I11" s="64"/>
      <c r="J11" s="70"/>
      <c r="K11" s="68">
        <f t="shared" si="0"/>
        <v>0</v>
      </c>
    </row>
    <row r="12" spans="1:14" x14ac:dyDescent="0.2">
      <c r="A12" s="76" t="s">
        <v>203</v>
      </c>
      <c r="B12" s="119" t="s">
        <v>197</v>
      </c>
      <c r="C12" s="69"/>
      <c r="D12" s="69"/>
      <c r="E12" s="69"/>
      <c r="F12" s="69"/>
      <c r="G12" s="69"/>
      <c r="H12" s="69"/>
      <c r="I12" s="64"/>
      <c r="J12" s="70"/>
      <c r="K12" s="68">
        <f t="shared" si="0"/>
        <v>0</v>
      </c>
    </row>
    <row r="13" spans="1:14" x14ac:dyDescent="0.2">
      <c r="A13" s="76" t="s">
        <v>210</v>
      </c>
      <c r="B13" s="119" t="s">
        <v>198</v>
      </c>
      <c r="C13" s="69"/>
      <c r="D13" s="69"/>
      <c r="E13" s="69"/>
      <c r="F13" s="69"/>
      <c r="G13" s="69"/>
      <c r="H13" s="69"/>
      <c r="I13" s="64"/>
      <c r="J13" s="70"/>
      <c r="K13" s="68">
        <f t="shared" si="0"/>
        <v>0</v>
      </c>
    </row>
    <row r="14" spans="1:14" x14ac:dyDescent="0.2">
      <c r="A14" s="76" t="s">
        <v>211</v>
      </c>
      <c r="B14" s="119" t="s">
        <v>199</v>
      </c>
      <c r="C14" s="69"/>
      <c r="D14" s="69"/>
      <c r="E14" s="69"/>
      <c r="F14" s="69"/>
      <c r="G14" s="69"/>
      <c r="H14" s="69"/>
      <c r="I14" s="64"/>
      <c r="J14" s="70"/>
      <c r="K14" s="68">
        <f t="shared" si="0"/>
        <v>0</v>
      </c>
    </row>
    <row r="15" spans="1:14" ht="12.75" customHeight="1" x14ac:dyDescent="0.2">
      <c r="A15" s="76" t="s">
        <v>212</v>
      </c>
      <c r="B15" s="119" t="s">
        <v>200</v>
      </c>
      <c r="C15" s="69">
        <v>2</v>
      </c>
      <c r="D15" s="69">
        <v>2</v>
      </c>
      <c r="E15" s="69"/>
      <c r="F15" s="69"/>
      <c r="G15" s="69">
        <v>1</v>
      </c>
      <c r="H15" s="69"/>
      <c r="I15" s="64"/>
      <c r="J15" s="70"/>
      <c r="K15" s="68">
        <f t="shared" si="0"/>
        <v>5</v>
      </c>
    </row>
    <row r="16" spans="1:14" x14ac:dyDescent="0.2">
      <c r="A16" s="76" t="s">
        <v>202</v>
      </c>
      <c r="B16" s="119" t="s">
        <v>201</v>
      </c>
      <c r="C16" s="69"/>
      <c r="D16" s="69"/>
      <c r="E16" s="69"/>
      <c r="F16" s="69"/>
      <c r="G16" s="69"/>
      <c r="H16" s="69"/>
      <c r="I16" s="64"/>
      <c r="J16" s="70"/>
      <c r="K16" s="68">
        <f t="shared" si="0"/>
        <v>0</v>
      </c>
    </row>
    <row r="17" spans="1:11" x14ac:dyDescent="0.2">
      <c r="A17" s="99" t="s">
        <v>82</v>
      </c>
      <c r="B17" s="121" t="s">
        <v>83</v>
      </c>
      <c r="C17" s="202">
        <f>SUM(C6:C16)</f>
        <v>6</v>
      </c>
      <c r="D17" s="202">
        <f t="shared" ref="D17:J17" si="1">SUM(D6:D16)</f>
        <v>6</v>
      </c>
      <c r="E17" s="202">
        <f t="shared" si="1"/>
        <v>0</v>
      </c>
      <c r="F17" s="202">
        <f t="shared" si="1"/>
        <v>0</v>
      </c>
      <c r="G17" s="202">
        <f t="shared" si="1"/>
        <v>5</v>
      </c>
      <c r="H17" s="202">
        <f t="shared" si="1"/>
        <v>0</v>
      </c>
      <c r="I17" s="202">
        <f t="shared" si="1"/>
        <v>4</v>
      </c>
      <c r="J17" s="202">
        <f t="shared" si="1"/>
        <v>4</v>
      </c>
      <c r="K17" s="203">
        <f>SUM(K6:K16)</f>
        <v>25</v>
      </c>
    </row>
    <row r="18" spans="1:11" s="6" customFormat="1" x14ac:dyDescent="0.2">
      <c r="A18" s="204" t="s">
        <v>245</v>
      </c>
      <c r="B18" s="212"/>
      <c r="C18" s="541"/>
      <c r="D18" s="542"/>
      <c r="E18" s="542"/>
      <c r="F18" s="542"/>
      <c r="G18" s="542"/>
      <c r="H18" s="542"/>
      <c r="I18" s="542"/>
      <c r="J18" s="542"/>
      <c r="K18" s="543"/>
    </row>
    <row r="19" spans="1:11" s="2" customFormat="1" x14ac:dyDescent="0.2">
      <c r="A19" s="200" t="s">
        <v>190</v>
      </c>
      <c r="B19" s="211" t="s">
        <v>189</v>
      </c>
      <c r="C19" s="544"/>
      <c r="D19" s="545"/>
      <c r="E19" s="545"/>
      <c r="F19" s="545"/>
      <c r="G19" s="545"/>
      <c r="H19" s="545"/>
      <c r="I19" s="545"/>
      <c r="J19" s="545"/>
      <c r="K19" s="546"/>
    </row>
    <row r="20" spans="1:11" x14ac:dyDescent="0.2">
      <c r="A20" s="76" t="s">
        <v>204</v>
      </c>
      <c r="B20" s="119" t="s">
        <v>191</v>
      </c>
      <c r="C20" s="69"/>
      <c r="D20" s="69"/>
      <c r="E20" s="69"/>
      <c r="F20" s="69"/>
      <c r="G20" s="69"/>
      <c r="H20" s="69"/>
      <c r="I20" s="64"/>
      <c r="J20" s="70"/>
      <c r="K20" s="68">
        <f>SUM(C20:J20)</f>
        <v>0</v>
      </c>
    </row>
    <row r="21" spans="1:11" x14ac:dyDescent="0.2">
      <c r="A21" s="76" t="s">
        <v>205</v>
      </c>
      <c r="B21" s="119" t="s">
        <v>192</v>
      </c>
      <c r="C21" s="69"/>
      <c r="D21" s="69"/>
      <c r="E21" s="69"/>
      <c r="F21" s="69"/>
      <c r="G21" s="69"/>
      <c r="H21" s="69"/>
      <c r="I21" s="64"/>
      <c r="J21" s="70"/>
      <c r="K21" s="68">
        <f t="shared" ref="K21:K30" si="2">SUM(C21:J21)</f>
        <v>0</v>
      </c>
    </row>
    <row r="22" spans="1:11" x14ac:dyDescent="0.2">
      <c r="A22" s="76" t="s">
        <v>206</v>
      </c>
      <c r="B22" s="119" t="s">
        <v>193</v>
      </c>
      <c r="C22" s="69"/>
      <c r="D22" s="69"/>
      <c r="E22" s="69"/>
      <c r="F22" s="69"/>
      <c r="G22" s="69"/>
      <c r="H22" s="69"/>
      <c r="I22" s="64"/>
      <c r="J22" s="70"/>
      <c r="K22" s="68">
        <f t="shared" si="2"/>
        <v>0</v>
      </c>
    </row>
    <row r="23" spans="1:11" x14ac:dyDescent="0.2">
      <c r="A23" s="76" t="s">
        <v>207</v>
      </c>
      <c r="B23" s="119" t="s">
        <v>194</v>
      </c>
      <c r="C23" s="64"/>
      <c r="D23" s="69"/>
      <c r="E23" s="69"/>
      <c r="F23" s="69"/>
      <c r="G23" s="69"/>
      <c r="H23" s="69"/>
      <c r="I23" s="64"/>
      <c r="J23" s="70"/>
      <c r="K23" s="68">
        <f t="shared" si="2"/>
        <v>0</v>
      </c>
    </row>
    <row r="24" spans="1:11" x14ac:dyDescent="0.2">
      <c r="A24" s="76" t="s">
        <v>208</v>
      </c>
      <c r="B24" s="119" t="s">
        <v>195</v>
      </c>
      <c r="C24" s="69"/>
      <c r="D24" s="69"/>
      <c r="E24" s="69"/>
      <c r="F24" s="69"/>
      <c r="G24" s="69"/>
      <c r="H24" s="69"/>
      <c r="I24" s="64"/>
      <c r="J24" s="70"/>
      <c r="K24" s="68">
        <f t="shared" si="2"/>
        <v>0</v>
      </c>
    </row>
    <row r="25" spans="1:11" x14ac:dyDescent="0.2">
      <c r="A25" s="76" t="s">
        <v>209</v>
      </c>
      <c r="B25" s="119" t="s">
        <v>196</v>
      </c>
      <c r="C25" s="69"/>
      <c r="D25" s="69"/>
      <c r="E25" s="69"/>
      <c r="F25" s="69"/>
      <c r="G25" s="69"/>
      <c r="H25" s="69"/>
      <c r="I25" s="64"/>
      <c r="J25" s="70"/>
      <c r="K25" s="68">
        <f t="shared" si="2"/>
        <v>0</v>
      </c>
    </row>
    <row r="26" spans="1:11" x14ac:dyDescent="0.2">
      <c r="A26" s="76" t="s">
        <v>203</v>
      </c>
      <c r="B26" s="119" t="s">
        <v>197</v>
      </c>
      <c r="C26" s="69"/>
      <c r="D26" s="69"/>
      <c r="E26" s="69"/>
      <c r="F26" s="69"/>
      <c r="G26" s="69"/>
      <c r="H26" s="69"/>
      <c r="I26" s="64"/>
      <c r="J26" s="70"/>
      <c r="K26" s="68">
        <f t="shared" si="2"/>
        <v>0</v>
      </c>
    </row>
    <row r="27" spans="1:11" x14ac:dyDescent="0.2">
      <c r="A27" s="76" t="s">
        <v>210</v>
      </c>
      <c r="B27" s="119" t="s">
        <v>198</v>
      </c>
      <c r="C27" s="69">
        <v>10</v>
      </c>
      <c r="D27" s="69">
        <v>8</v>
      </c>
      <c r="E27" s="69"/>
      <c r="F27" s="69"/>
      <c r="G27" s="69">
        <v>9</v>
      </c>
      <c r="H27" s="69">
        <v>7</v>
      </c>
      <c r="I27" s="64">
        <v>2</v>
      </c>
      <c r="J27" s="70">
        <v>2</v>
      </c>
      <c r="K27" s="68">
        <f t="shared" si="2"/>
        <v>38</v>
      </c>
    </row>
    <row r="28" spans="1:11" x14ac:dyDescent="0.2">
      <c r="A28" s="76" t="s">
        <v>211</v>
      </c>
      <c r="B28" s="119" t="s">
        <v>199</v>
      </c>
      <c r="C28" s="69"/>
      <c r="D28" s="69"/>
      <c r="E28" s="69"/>
      <c r="F28" s="69"/>
      <c r="G28" s="69"/>
      <c r="H28" s="69"/>
      <c r="I28" s="64"/>
      <c r="J28" s="70"/>
      <c r="K28" s="68">
        <f t="shared" si="2"/>
        <v>0</v>
      </c>
    </row>
    <row r="29" spans="1:11" ht="12.75" customHeight="1" x14ac:dyDescent="0.2">
      <c r="A29" s="76" t="s">
        <v>212</v>
      </c>
      <c r="B29" s="119" t="s">
        <v>200</v>
      </c>
      <c r="C29" s="71"/>
      <c r="D29" s="71"/>
      <c r="E29" s="71"/>
      <c r="F29" s="71"/>
      <c r="G29" s="71"/>
      <c r="H29" s="71"/>
      <c r="I29" s="72"/>
      <c r="J29" s="73"/>
      <c r="K29" s="74">
        <f t="shared" si="2"/>
        <v>0</v>
      </c>
    </row>
    <row r="30" spans="1:11" x14ac:dyDescent="0.2">
      <c r="A30" s="76" t="s">
        <v>202</v>
      </c>
      <c r="B30" s="119" t="s">
        <v>201</v>
      </c>
      <c r="C30" s="71"/>
      <c r="D30" s="71"/>
      <c r="E30" s="71"/>
      <c r="F30" s="71"/>
      <c r="G30" s="71"/>
      <c r="H30" s="71"/>
      <c r="I30" s="72"/>
      <c r="J30" s="73"/>
      <c r="K30" s="74">
        <f t="shared" si="2"/>
        <v>0</v>
      </c>
    </row>
    <row r="31" spans="1:11" x14ac:dyDescent="0.2">
      <c r="A31" s="206" t="s">
        <v>82</v>
      </c>
      <c r="B31" s="122" t="s">
        <v>83</v>
      </c>
      <c r="C31" s="202">
        <f>SUM(C20:C30)</f>
        <v>10</v>
      </c>
      <c r="D31" s="202">
        <f t="shared" ref="D31:J31" si="3">SUM(D20:D30)</f>
        <v>8</v>
      </c>
      <c r="E31" s="202">
        <f t="shared" si="3"/>
        <v>0</v>
      </c>
      <c r="F31" s="202">
        <f t="shared" si="3"/>
        <v>0</v>
      </c>
      <c r="G31" s="202">
        <f t="shared" si="3"/>
        <v>9</v>
      </c>
      <c r="H31" s="202">
        <f t="shared" si="3"/>
        <v>7</v>
      </c>
      <c r="I31" s="202">
        <f t="shared" si="3"/>
        <v>2</v>
      </c>
      <c r="J31" s="202">
        <f t="shared" si="3"/>
        <v>2</v>
      </c>
      <c r="K31" s="208">
        <f>SUM(K20:K30)</f>
        <v>38</v>
      </c>
    </row>
    <row r="32" spans="1:11" x14ac:dyDescent="0.2">
      <c r="A32" s="204" t="s">
        <v>244</v>
      </c>
      <c r="B32" s="212"/>
      <c r="C32" s="541"/>
      <c r="D32" s="542"/>
      <c r="E32" s="542"/>
      <c r="F32" s="542"/>
      <c r="G32" s="542"/>
      <c r="H32" s="542"/>
      <c r="I32" s="542"/>
      <c r="J32" s="542"/>
      <c r="K32" s="543"/>
    </row>
    <row r="33" spans="1:11" x14ac:dyDescent="0.2">
      <c r="A33" s="200" t="s">
        <v>190</v>
      </c>
      <c r="B33" s="211" t="s">
        <v>189</v>
      </c>
      <c r="C33" s="544"/>
      <c r="D33" s="545"/>
      <c r="E33" s="545"/>
      <c r="F33" s="545"/>
      <c r="G33" s="545"/>
      <c r="H33" s="545"/>
      <c r="I33" s="545"/>
      <c r="J33" s="545"/>
      <c r="K33" s="546"/>
    </row>
    <row r="34" spans="1:11" x14ac:dyDescent="0.2">
      <c r="A34" s="76" t="s">
        <v>204</v>
      </c>
      <c r="B34" s="119" t="s">
        <v>191</v>
      </c>
      <c r="C34" s="69"/>
      <c r="D34" s="69"/>
      <c r="E34" s="69"/>
      <c r="F34" s="69"/>
      <c r="G34" s="69"/>
      <c r="H34" s="69"/>
      <c r="I34" s="64"/>
      <c r="J34" s="70"/>
      <c r="K34" s="68">
        <f t="shared" ref="K34:K44" si="4">SUM(C34:J34)</f>
        <v>0</v>
      </c>
    </row>
    <row r="35" spans="1:11" x14ac:dyDescent="0.2">
      <c r="A35" s="76" t="s">
        <v>205</v>
      </c>
      <c r="B35" s="119" t="s">
        <v>192</v>
      </c>
      <c r="C35" s="69"/>
      <c r="D35" s="69"/>
      <c r="E35" s="69"/>
      <c r="F35" s="69"/>
      <c r="G35" s="69"/>
      <c r="H35" s="69"/>
      <c r="I35" s="64"/>
      <c r="J35" s="70"/>
      <c r="K35" s="68">
        <f t="shared" si="4"/>
        <v>0</v>
      </c>
    </row>
    <row r="36" spans="1:11" x14ac:dyDescent="0.2">
      <c r="A36" s="76" t="s">
        <v>206</v>
      </c>
      <c r="B36" s="119" t="s">
        <v>193</v>
      </c>
      <c r="C36" s="69">
        <v>3</v>
      </c>
      <c r="D36" s="69"/>
      <c r="E36" s="69"/>
      <c r="F36" s="69"/>
      <c r="G36" s="69">
        <v>5</v>
      </c>
      <c r="H36" s="69"/>
      <c r="I36" s="64">
        <v>2</v>
      </c>
      <c r="J36" s="70">
        <v>2</v>
      </c>
      <c r="K36" s="68">
        <f t="shared" si="4"/>
        <v>12</v>
      </c>
    </row>
    <row r="37" spans="1:11" x14ac:dyDescent="0.2">
      <c r="A37" s="76" t="s">
        <v>207</v>
      </c>
      <c r="B37" s="119" t="s">
        <v>194</v>
      </c>
      <c r="C37" s="64"/>
      <c r="D37" s="69"/>
      <c r="E37" s="69"/>
      <c r="F37" s="69"/>
      <c r="G37" s="69"/>
      <c r="H37" s="69"/>
      <c r="I37" s="64"/>
      <c r="J37" s="70"/>
      <c r="K37" s="68">
        <f t="shared" si="4"/>
        <v>0</v>
      </c>
    </row>
    <row r="38" spans="1:11" x14ac:dyDescent="0.2">
      <c r="A38" s="76" t="s">
        <v>208</v>
      </c>
      <c r="B38" s="119" t="s">
        <v>195</v>
      </c>
      <c r="C38" s="69"/>
      <c r="D38" s="69"/>
      <c r="E38" s="69"/>
      <c r="F38" s="69"/>
      <c r="G38" s="69"/>
      <c r="H38" s="69"/>
      <c r="I38" s="64"/>
      <c r="J38" s="70"/>
      <c r="K38" s="68">
        <f t="shared" si="4"/>
        <v>0</v>
      </c>
    </row>
    <row r="39" spans="1:11" x14ac:dyDescent="0.2">
      <c r="A39" s="76" t="s">
        <v>209</v>
      </c>
      <c r="B39" s="119" t="s">
        <v>196</v>
      </c>
      <c r="C39" s="69"/>
      <c r="D39" s="69"/>
      <c r="E39" s="69"/>
      <c r="F39" s="69"/>
      <c r="G39" s="69"/>
      <c r="H39" s="69"/>
      <c r="I39" s="64"/>
      <c r="J39" s="70"/>
      <c r="K39" s="68">
        <f t="shared" si="4"/>
        <v>0</v>
      </c>
    </row>
    <row r="40" spans="1:11" x14ac:dyDescent="0.2">
      <c r="A40" s="76" t="s">
        <v>203</v>
      </c>
      <c r="B40" s="119" t="s">
        <v>197</v>
      </c>
      <c r="C40" s="69"/>
      <c r="D40" s="69"/>
      <c r="E40" s="69"/>
      <c r="F40" s="69"/>
      <c r="G40" s="69"/>
      <c r="H40" s="69"/>
      <c r="I40" s="64"/>
      <c r="J40" s="70"/>
      <c r="K40" s="68">
        <f t="shared" si="4"/>
        <v>0</v>
      </c>
    </row>
    <row r="41" spans="1:11" x14ac:dyDescent="0.2">
      <c r="A41" s="76" t="s">
        <v>210</v>
      </c>
      <c r="B41" s="119" t="s">
        <v>198</v>
      </c>
      <c r="C41" s="69"/>
      <c r="D41" s="69"/>
      <c r="E41" s="69"/>
      <c r="F41" s="69"/>
      <c r="G41" s="69"/>
      <c r="H41" s="69"/>
      <c r="I41" s="64"/>
      <c r="J41" s="70"/>
      <c r="K41" s="68">
        <f t="shared" si="4"/>
        <v>0</v>
      </c>
    </row>
    <row r="42" spans="1:11" x14ac:dyDescent="0.2">
      <c r="A42" s="76" t="s">
        <v>211</v>
      </c>
      <c r="B42" s="119" t="s">
        <v>199</v>
      </c>
      <c r="C42" s="69"/>
      <c r="D42" s="69"/>
      <c r="E42" s="69"/>
      <c r="F42" s="69"/>
      <c r="G42" s="69"/>
      <c r="H42" s="69"/>
      <c r="I42" s="64"/>
      <c r="J42" s="70"/>
      <c r="K42" s="68">
        <f t="shared" si="4"/>
        <v>0</v>
      </c>
    </row>
    <row r="43" spans="1:11" ht="12.75" customHeight="1" x14ac:dyDescent="0.2">
      <c r="A43" s="76" t="s">
        <v>212</v>
      </c>
      <c r="B43" s="119" t="s">
        <v>200</v>
      </c>
      <c r="C43" s="71"/>
      <c r="D43" s="71"/>
      <c r="E43" s="71"/>
      <c r="F43" s="71"/>
      <c r="G43" s="71"/>
      <c r="H43" s="71"/>
      <c r="I43" s="72"/>
      <c r="J43" s="73"/>
      <c r="K43" s="74">
        <f t="shared" si="4"/>
        <v>0</v>
      </c>
    </row>
    <row r="44" spans="1:11" x14ac:dyDescent="0.2">
      <c r="A44" s="76" t="s">
        <v>202</v>
      </c>
      <c r="B44" s="119" t="s">
        <v>201</v>
      </c>
      <c r="C44" s="71"/>
      <c r="D44" s="71"/>
      <c r="E44" s="71"/>
      <c r="F44" s="71"/>
      <c r="G44" s="71"/>
      <c r="H44" s="71"/>
      <c r="I44" s="72"/>
      <c r="J44" s="73"/>
      <c r="K44" s="74">
        <f t="shared" si="4"/>
        <v>0</v>
      </c>
    </row>
    <row r="45" spans="1:11" x14ac:dyDescent="0.2">
      <c r="A45" s="206" t="s">
        <v>82</v>
      </c>
      <c r="B45" s="122" t="s">
        <v>83</v>
      </c>
      <c r="C45" s="202">
        <f t="shared" ref="C45:K45" si="5">SUM(C34:C44)</f>
        <v>3</v>
      </c>
      <c r="D45" s="202">
        <f t="shared" si="5"/>
        <v>0</v>
      </c>
      <c r="E45" s="202">
        <f t="shared" si="5"/>
        <v>0</v>
      </c>
      <c r="F45" s="202">
        <f t="shared" si="5"/>
        <v>0</v>
      </c>
      <c r="G45" s="202">
        <f t="shared" si="5"/>
        <v>5</v>
      </c>
      <c r="H45" s="202">
        <f t="shared" si="5"/>
        <v>0</v>
      </c>
      <c r="I45" s="202">
        <f t="shared" si="5"/>
        <v>2</v>
      </c>
      <c r="J45" s="202">
        <f t="shared" si="5"/>
        <v>2</v>
      </c>
      <c r="K45" s="208">
        <f t="shared" si="5"/>
        <v>12</v>
      </c>
    </row>
    <row r="46" spans="1:11" x14ac:dyDescent="0.2">
      <c r="A46" s="204" t="s">
        <v>246</v>
      </c>
      <c r="B46" s="212"/>
      <c r="C46" s="541"/>
      <c r="D46" s="542"/>
      <c r="E46" s="542"/>
      <c r="F46" s="542"/>
      <c r="G46" s="542"/>
      <c r="H46" s="542"/>
      <c r="I46" s="542"/>
      <c r="J46" s="542"/>
      <c r="K46" s="543"/>
    </row>
    <row r="47" spans="1:11" x14ac:dyDescent="0.2">
      <c r="A47" s="200" t="s">
        <v>190</v>
      </c>
      <c r="B47" s="211" t="s">
        <v>189</v>
      </c>
      <c r="C47" s="544"/>
      <c r="D47" s="545"/>
      <c r="E47" s="545"/>
      <c r="F47" s="545"/>
      <c r="G47" s="545"/>
      <c r="H47" s="545"/>
      <c r="I47" s="545"/>
      <c r="J47" s="545"/>
      <c r="K47" s="546"/>
    </row>
    <row r="48" spans="1:11" x14ac:dyDescent="0.2">
      <c r="A48" s="76" t="s">
        <v>204</v>
      </c>
      <c r="B48" s="119" t="s">
        <v>191</v>
      </c>
      <c r="C48" s="69"/>
      <c r="D48" s="69"/>
      <c r="E48" s="69"/>
      <c r="F48" s="69"/>
      <c r="G48" s="69"/>
      <c r="H48" s="69"/>
      <c r="I48" s="64"/>
      <c r="J48" s="70"/>
      <c r="K48" s="68">
        <f>SUM(C48:J48)</f>
        <v>0</v>
      </c>
    </row>
    <row r="49" spans="1:11" x14ac:dyDescent="0.2">
      <c r="A49" s="76" t="s">
        <v>205</v>
      </c>
      <c r="B49" s="119" t="s">
        <v>192</v>
      </c>
      <c r="C49" s="69"/>
      <c r="D49" s="69"/>
      <c r="E49" s="69"/>
      <c r="F49" s="69"/>
      <c r="G49" s="69">
        <v>1</v>
      </c>
      <c r="H49" s="69"/>
      <c r="I49" s="64"/>
      <c r="J49" s="70"/>
      <c r="K49" s="68">
        <f t="shared" ref="K49:K58" si="6">SUM(C49:J49)</f>
        <v>1</v>
      </c>
    </row>
    <row r="50" spans="1:11" x14ac:dyDescent="0.2">
      <c r="A50" s="76" t="s">
        <v>206</v>
      </c>
      <c r="B50" s="119" t="s">
        <v>193</v>
      </c>
      <c r="C50" s="69"/>
      <c r="D50" s="69"/>
      <c r="E50" s="69"/>
      <c r="F50" s="69"/>
      <c r="G50" s="69"/>
      <c r="H50" s="69"/>
      <c r="I50" s="64"/>
      <c r="J50" s="70"/>
      <c r="K50" s="68">
        <f t="shared" si="6"/>
        <v>0</v>
      </c>
    </row>
    <row r="51" spans="1:11" x14ac:dyDescent="0.2">
      <c r="A51" s="76" t="s">
        <v>207</v>
      </c>
      <c r="B51" s="119" t="s">
        <v>194</v>
      </c>
      <c r="C51" s="64"/>
      <c r="D51" s="69"/>
      <c r="E51" s="69"/>
      <c r="F51" s="69"/>
      <c r="G51" s="69"/>
      <c r="H51" s="69"/>
      <c r="I51" s="64"/>
      <c r="J51" s="70"/>
      <c r="K51" s="68">
        <f t="shared" si="6"/>
        <v>0</v>
      </c>
    </row>
    <row r="52" spans="1:11" x14ac:dyDescent="0.2">
      <c r="A52" s="76" t="s">
        <v>208</v>
      </c>
      <c r="B52" s="119" t="s">
        <v>195</v>
      </c>
      <c r="C52" s="69"/>
      <c r="D52" s="69"/>
      <c r="E52" s="69"/>
      <c r="F52" s="69"/>
      <c r="G52" s="69">
        <v>1</v>
      </c>
      <c r="H52" s="69">
        <v>1</v>
      </c>
      <c r="I52" s="64"/>
      <c r="J52" s="70"/>
      <c r="K52" s="68">
        <f t="shared" si="6"/>
        <v>2</v>
      </c>
    </row>
    <row r="53" spans="1:11" x14ac:dyDescent="0.2">
      <c r="A53" s="76" t="s">
        <v>209</v>
      </c>
      <c r="B53" s="119" t="s">
        <v>196</v>
      </c>
      <c r="C53" s="69"/>
      <c r="D53" s="69"/>
      <c r="E53" s="69"/>
      <c r="F53" s="69"/>
      <c r="G53" s="69"/>
      <c r="H53" s="69"/>
      <c r="I53" s="64"/>
      <c r="J53" s="70"/>
      <c r="K53" s="68">
        <f t="shared" si="6"/>
        <v>0</v>
      </c>
    </row>
    <row r="54" spans="1:11" x14ac:dyDescent="0.2">
      <c r="A54" s="76" t="s">
        <v>203</v>
      </c>
      <c r="B54" s="119" t="s">
        <v>197</v>
      </c>
      <c r="C54" s="69"/>
      <c r="D54" s="69"/>
      <c r="E54" s="69"/>
      <c r="F54" s="69"/>
      <c r="G54" s="69"/>
      <c r="H54" s="69"/>
      <c r="I54" s="64"/>
      <c r="J54" s="70"/>
      <c r="K54" s="68">
        <f t="shared" si="6"/>
        <v>0</v>
      </c>
    </row>
    <row r="55" spans="1:11" x14ac:dyDescent="0.2">
      <c r="A55" s="76" t="s">
        <v>210</v>
      </c>
      <c r="B55" s="119" t="s">
        <v>198</v>
      </c>
      <c r="C55" s="69"/>
      <c r="D55" s="69"/>
      <c r="E55" s="69"/>
      <c r="F55" s="69"/>
      <c r="G55" s="69"/>
      <c r="H55" s="69"/>
      <c r="I55" s="64"/>
      <c r="J55" s="70"/>
      <c r="K55" s="68">
        <f t="shared" si="6"/>
        <v>0</v>
      </c>
    </row>
    <row r="56" spans="1:11" x14ac:dyDescent="0.2">
      <c r="A56" s="76" t="s">
        <v>211</v>
      </c>
      <c r="B56" s="119" t="s">
        <v>199</v>
      </c>
      <c r="C56" s="69"/>
      <c r="D56" s="69"/>
      <c r="E56" s="69"/>
      <c r="F56" s="69"/>
      <c r="G56" s="69"/>
      <c r="H56" s="69"/>
      <c r="I56" s="64"/>
      <c r="J56" s="70"/>
      <c r="K56" s="68">
        <f t="shared" si="6"/>
        <v>0</v>
      </c>
    </row>
    <row r="57" spans="1:11" ht="14.25" customHeight="1" x14ac:dyDescent="0.2">
      <c r="A57" s="76" t="s">
        <v>212</v>
      </c>
      <c r="B57" s="119" t="s">
        <v>200</v>
      </c>
      <c r="C57" s="71">
        <v>10</v>
      </c>
      <c r="D57" s="71">
        <v>7</v>
      </c>
      <c r="E57" s="71"/>
      <c r="F57" s="71"/>
      <c r="G57" s="71"/>
      <c r="H57" s="71"/>
      <c r="I57" s="72"/>
      <c r="J57" s="73"/>
      <c r="K57" s="74">
        <f t="shared" si="6"/>
        <v>17</v>
      </c>
    </row>
    <row r="58" spans="1:11" x14ac:dyDescent="0.2">
      <c r="A58" s="76" t="s">
        <v>202</v>
      </c>
      <c r="B58" s="119" t="s">
        <v>201</v>
      </c>
      <c r="C58" s="71"/>
      <c r="D58" s="71"/>
      <c r="E58" s="71"/>
      <c r="F58" s="71"/>
      <c r="G58" s="71"/>
      <c r="H58" s="71"/>
      <c r="I58" s="72"/>
      <c r="J58" s="73"/>
      <c r="K58" s="74">
        <f t="shared" si="6"/>
        <v>0</v>
      </c>
    </row>
    <row r="59" spans="1:11" x14ac:dyDescent="0.2">
      <c r="A59" s="206" t="s">
        <v>82</v>
      </c>
      <c r="B59" s="122" t="s">
        <v>83</v>
      </c>
      <c r="C59" s="202">
        <f>SUM(C48:C58)</f>
        <v>10</v>
      </c>
      <c r="D59" s="202">
        <f t="shared" ref="D59:J59" si="7">SUM(D48:D58)</f>
        <v>7</v>
      </c>
      <c r="E59" s="202">
        <f t="shared" si="7"/>
        <v>0</v>
      </c>
      <c r="F59" s="202">
        <f t="shared" si="7"/>
        <v>0</v>
      </c>
      <c r="G59" s="202">
        <f t="shared" si="7"/>
        <v>2</v>
      </c>
      <c r="H59" s="202">
        <f t="shared" si="7"/>
        <v>1</v>
      </c>
      <c r="I59" s="202">
        <f t="shared" si="7"/>
        <v>0</v>
      </c>
      <c r="J59" s="202">
        <f t="shared" si="7"/>
        <v>0</v>
      </c>
      <c r="K59" s="208">
        <f>SUM(K48:K58)</f>
        <v>20</v>
      </c>
    </row>
    <row r="60" spans="1:11" x14ac:dyDescent="0.2">
      <c r="A60" s="204" t="s">
        <v>247</v>
      </c>
      <c r="B60" s="212"/>
      <c r="C60" s="541"/>
      <c r="D60" s="542"/>
      <c r="E60" s="542"/>
      <c r="F60" s="542"/>
      <c r="G60" s="542"/>
      <c r="H60" s="542"/>
      <c r="I60" s="542"/>
      <c r="J60" s="542"/>
      <c r="K60" s="543"/>
    </row>
    <row r="61" spans="1:11" x14ac:dyDescent="0.2">
      <c r="A61" s="200" t="s">
        <v>190</v>
      </c>
      <c r="B61" s="211" t="s">
        <v>189</v>
      </c>
      <c r="C61" s="544"/>
      <c r="D61" s="545"/>
      <c r="E61" s="545"/>
      <c r="F61" s="545"/>
      <c r="G61" s="545"/>
      <c r="H61" s="545"/>
      <c r="I61" s="545"/>
      <c r="J61" s="545"/>
      <c r="K61" s="546"/>
    </row>
    <row r="62" spans="1:11" x14ac:dyDescent="0.2">
      <c r="A62" s="76" t="s">
        <v>204</v>
      </c>
      <c r="B62" s="119" t="s">
        <v>191</v>
      </c>
      <c r="C62" s="69"/>
      <c r="D62" s="69"/>
      <c r="E62" s="69"/>
      <c r="F62" s="69"/>
      <c r="G62" s="69"/>
      <c r="H62" s="69"/>
      <c r="I62" s="64"/>
      <c r="J62" s="70"/>
      <c r="K62" s="68">
        <f>SUM(C62:J62)</f>
        <v>0</v>
      </c>
    </row>
    <row r="63" spans="1:11" x14ac:dyDescent="0.2">
      <c r="A63" s="76" t="s">
        <v>205</v>
      </c>
      <c r="B63" s="119" t="s">
        <v>192</v>
      </c>
      <c r="C63" s="69"/>
      <c r="D63" s="69"/>
      <c r="E63" s="69"/>
      <c r="F63" s="69"/>
      <c r="G63" s="69"/>
      <c r="H63" s="69"/>
      <c r="I63" s="64"/>
      <c r="J63" s="70"/>
      <c r="K63" s="68">
        <f t="shared" ref="K63:K72" si="8">SUM(C63:J63)</f>
        <v>0</v>
      </c>
    </row>
    <row r="64" spans="1:11" x14ac:dyDescent="0.2">
      <c r="A64" s="76" t="s">
        <v>206</v>
      </c>
      <c r="B64" s="119" t="s">
        <v>193</v>
      </c>
      <c r="C64" s="69"/>
      <c r="D64" s="69"/>
      <c r="E64" s="69"/>
      <c r="F64" s="69"/>
      <c r="G64" s="69"/>
      <c r="H64" s="69"/>
      <c r="I64" s="64"/>
      <c r="J64" s="70"/>
      <c r="K64" s="68">
        <f t="shared" si="8"/>
        <v>0</v>
      </c>
    </row>
    <row r="65" spans="1:11" x14ac:dyDescent="0.2">
      <c r="A65" s="76" t="s">
        <v>207</v>
      </c>
      <c r="B65" s="119" t="s">
        <v>194</v>
      </c>
      <c r="C65" s="64"/>
      <c r="D65" s="69"/>
      <c r="E65" s="69"/>
      <c r="F65" s="69"/>
      <c r="G65" s="69"/>
      <c r="H65" s="69"/>
      <c r="I65" s="64"/>
      <c r="J65" s="70"/>
      <c r="K65" s="68">
        <f t="shared" si="8"/>
        <v>0</v>
      </c>
    </row>
    <row r="66" spans="1:11" x14ac:dyDescent="0.2">
      <c r="A66" s="76" t="s">
        <v>208</v>
      </c>
      <c r="B66" s="119" t="s">
        <v>195</v>
      </c>
      <c r="C66" s="69"/>
      <c r="D66" s="69"/>
      <c r="E66" s="69"/>
      <c r="F66" s="69"/>
      <c r="G66" s="69"/>
      <c r="H66" s="69"/>
      <c r="I66" s="64"/>
      <c r="J66" s="70"/>
      <c r="K66" s="68">
        <f t="shared" si="8"/>
        <v>0</v>
      </c>
    </row>
    <row r="67" spans="1:11" x14ac:dyDescent="0.2">
      <c r="A67" s="76" t="s">
        <v>209</v>
      </c>
      <c r="B67" s="119" t="s">
        <v>196</v>
      </c>
      <c r="C67" s="69">
        <v>3</v>
      </c>
      <c r="D67" s="69">
        <v>3</v>
      </c>
      <c r="E67" s="69"/>
      <c r="F67" s="69"/>
      <c r="G67" s="69">
        <v>2</v>
      </c>
      <c r="H67" s="69">
        <v>1</v>
      </c>
      <c r="I67" s="64">
        <v>2</v>
      </c>
      <c r="J67" s="70">
        <v>1</v>
      </c>
      <c r="K67" s="68">
        <f t="shared" si="8"/>
        <v>12</v>
      </c>
    </row>
    <row r="68" spans="1:11" x14ac:dyDescent="0.2">
      <c r="A68" s="76" t="s">
        <v>203</v>
      </c>
      <c r="B68" s="119" t="s">
        <v>197</v>
      </c>
      <c r="C68" s="69"/>
      <c r="D68" s="69"/>
      <c r="E68" s="69"/>
      <c r="F68" s="69"/>
      <c r="G68" s="69"/>
      <c r="H68" s="69"/>
      <c r="I68" s="64"/>
      <c r="J68" s="70"/>
      <c r="K68" s="68">
        <f t="shared" si="8"/>
        <v>0</v>
      </c>
    </row>
    <row r="69" spans="1:11" x14ac:dyDescent="0.2">
      <c r="A69" s="76" t="s">
        <v>210</v>
      </c>
      <c r="B69" s="119" t="s">
        <v>198</v>
      </c>
      <c r="C69" s="69"/>
      <c r="D69" s="69"/>
      <c r="E69" s="69"/>
      <c r="F69" s="69"/>
      <c r="G69" s="69">
        <v>1</v>
      </c>
      <c r="H69" s="69"/>
      <c r="I69" s="64"/>
      <c r="J69" s="70"/>
      <c r="K69" s="68">
        <f t="shared" si="8"/>
        <v>1</v>
      </c>
    </row>
    <row r="70" spans="1:11" x14ac:dyDescent="0.2">
      <c r="A70" s="76" t="s">
        <v>211</v>
      </c>
      <c r="B70" s="119" t="s">
        <v>199</v>
      </c>
      <c r="C70" s="69"/>
      <c r="D70" s="69"/>
      <c r="E70" s="69"/>
      <c r="F70" s="69"/>
      <c r="G70" s="69"/>
      <c r="H70" s="69"/>
      <c r="I70" s="64"/>
      <c r="J70" s="70"/>
      <c r="K70" s="68">
        <f t="shared" si="8"/>
        <v>0</v>
      </c>
    </row>
    <row r="71" spans="1:11" x14ac:dyDescent="0.2">
      <c r="A71" s="76" t="s">
        <v>212</v>
      </c>
      <c r="B71" s="119" t="s">
        <v>200</v>
      </c>
      <c r="C71" s="71"/>
      <c r="D71" s="71"/>
      <c r="E71" s="71"/>
      <c r="F71" s="71"/>
      <c r="G71" s="71"/>
      <c r="H71" s="71"/>
      <c r="I71" s="72"/>
      <c r="J71" s="73"/>
      <c r="K71" s="74">
        <f t="shared" si="8"/>
        <v>0</v>
      </c>
    </row>
    <row r="72" spans="1:11" x14ac:dyDescent="0.2">
      <c r="A72" s="76" t="s">
        <v>202</v>
      </c>
      <c r="B72" s="119" t="s">
        <v>201</v>
      </c>
      <c r="C72" s="71"/>
      <c r="D72" s="71"/>
      <c r="E72" s="71"/>
      <c r="F72" s="71"/>
      <c r="G72" s="71"/>
      <c r="H72" s="71"/>
      <c r="I72" s="72"/>
      <c r="J72" s="73"/>
      <c r="K72" s="74">
        <f t="shared" si="8"/>
        <v>0</v>
      </c>
    </row>
    <row r="73" spans="1:11" x14ac:dyDescent="0.2">
      <c r="A73" s="206" t="s">
        <v>82</v>
      </c>
      <c r="B73" s="122" t="s">
        <v>83</v>
      </c>
      <c r="C73" s="202">
        <f>SUM(C62:C72)</f>
        <v>3</v>
      </c>
      <c r="D73" s="202">
        <f t="shared" ref="D73:J73" si="9">SUM(D62:D72)</f>
        <v>3</v>
      </c>
      <c r="E73" s="202">
        <f t="shared" si="9"/>
        <v>0</v>
      </c>
      <c r="F73" s="202">
        <f t="shared" si="9"/>
        <v>0</v>
      </c>
      <c r="G73" s="202">
        <f t="shared" si="9"/>
        <v>3</v>
      </c>
      <c r="H73" s="202">
        <f t="shared" si="9"/>
        <v>1</v>
      </c>
      <c r="I73" s="202">
        <f t="shared" si="9"/>
        <v>2</v>
      </c>
      <c r="J73" s="202">
        <f t="shared" si="9"/>
        <v>1</v>
      </c>
      <c r="K73" s="208">
        <f>SUM(K62:K72)</f>
        <v>13</v>
      </c>
    </row>
    <row r="74" spans="1:11" x14ac:dyDescent="0.2">
      <c r="A74" s="204" t="s">
        <v>248</v>
      </c>
      <c r="B74" s="212"/>
      <c r="C74" s="541"/>
      <c r="D74" s="542"/>
      <c r="E74" s="542"/>
      <c r="F74" s="542"/>
      <c r="G74" s="542"/>
      <c r="H74" s="542"/>
      <c r="I74" s="542"/>
      <c r="J74" s="542"/>
      <c r="K74" s="543"/>
    </row>
    <row r="75" spans="1:11" x14ac:dyDescent="0.2">
      <c r="A75" s="200" t="s">
        <v>190</v>
      </c>
      <c r="B75" s="211" t="s">
        <v>189</v>
      </c>
      <c r="C75" s="544"/>
      <c r="D75" s="545"/>
      <c r="E75" s="545"/>
      <c r="F75" s="545"/>
      <c r="G75" s="545"/>
      <c r="H75" s="545"/>
      <c r="I75" s="545"/>
      <c r="J75" s="545"/>
      <c r="K75" s="546"/>
    </row>
    <row r="76" spans="1:11" x14ac:dyDescent="0.2">
      <c r="A76" s="76" t="s">
        <v>204</v>
      </c>
      <c r="B76" s="119" t="s">
        <v>191</v>
      </c>
      <c r="C76" s="69"/>
      <c r="D76" s="69"/>
      <c r="E76" s="69"/>
      <c r="F76" s="69"/>
      <c r="G76" s="69"/>
      <c r="H76" s="69"/>
      <c r="I76" s="64"/>
      <c r="J76" s="70"/>
      <c r="K76" s="68">
        <f>SUM(C76:J76)</f>
        <v>0</v>
      </c>
    </row>
    <row r="77" spans="1:11" x14ac:dyDescent="0.2">
      <c r="A77" s="76" t="s">
        <v>205</v>
      </c>
      <c r="B77" s="119" t="s">
        <v>192</v>
      </c>
      <c r="C77" s="69">
        <v>3</v>
      </c>
      <c r="D77" s="69">
        <v>3</v>
      </c>
      <c r="E77" s="69"/>
      <c r="F77" s="69"/>
      <c r="G77" s="69">
        <v>4</v>
      </c>
      <c r="H77" s="69">
        <v>4</v>
      </c>
      <c r="I77" s="64"/>
      <c r="J77" s="70"/>
      <c r="K77" s="68">
        <f t="shared" ref="K77:K86" si="10">SUM(C77:J77)</f>
        <v>14</v>
      </c>
    </row>
    <row r="78" spans="1:11" x14ac:dyDescent="0.2">
      <c r="A78" s="76" t="s">
        <v>206</v>
      </c>
      <c r="B78" s="119" t="s">
        <v>193</v>
      </c>
      <c r="C78" s="69">
        <v>7</v>
      </c>
      <c r="D78" s="69">
        <v>4</v>
      </c>
      <c r="E78" s="69"/>
      <c r="F78" s="69"/>
      <c r="G78" s="69">
        <v>5</v>
      </c>
      <c r="H78" s="69">
        <v>4</v>
      </c>
      <c r="I78" s="64">
        <v>5</v>
      </c>
      <c r="J78" s="70">
        <v>5</v>
      </c>
      <c r="K78" s="68">
        <f t="shared" si="10"/>
        <v>30</v>
      </c>
    </row>
    <row r="79" spans="1:11" x14ac:dyDescent="0.2">
      <c r="A79" s="76" t="s">
        <v>207</v>
      </c>
      <c r="B79" s="119" t="s">
        <v>194</v>
      </c>
      <c r="C79" s="64">
        <v>4</v>
      </c>
      <c r="D79" s="69">
        <v>2</v>
      </c>
      <c r="E79" s="69"/>
      <c r="F79" s="69"/>
      <c r="G79" s="69">
        <v>2</v>
      </c>
      <c r="H79" s="69"/>
      <c r="I79" s="64"/>
      <c r="J79" s="70"/>
      <c r="K79" s="68">
        <f t="shared" si="10"/>
        <v>8</v>
      </c>
    </row>
    <row r="80" spans="1:11" x14ac:dyDescent="0.2">
      <c r="A80" s="76" t="s">
        <v>208</v>
      </c>
      <c r="B80" s="119" t="s">
        <v>195</v>
      </c>
      <c r="C80" s="69"/>
      <c r="D80" s="69"/>
      <c r="E80" s="69"/>
      <c r="F80" s="69"/>
      <c r="G80" s="69"/>
      <c r="H80" s="69"/>
      <c r="I80" s="64"/>
      <c r="J80" s="70"/>
      <c r="K80" s="68">
        <f t="shared" si="10"/>
        <v>0</v>
      </c>
    </row>
    <row r="81" spans="1:11" x14ac:dyDescent="0.2">
      <c r="A81" s="76" t="s">
        <v>209</v>
      </c>
      <c r="B81" s="119" t="s">
        <v>196</v>
      </c>
      <c r="C81" s="69"/>
      <c r="D81" s="69"/>
      <c r="E81" s="69"/>
      <c r="F81" s="69"/>
      <c r="G81" s="69"/>
      <c r="H81" s="69"/>
      <c r="I81" s="64"/>
      <c r="J81" s="70"/>
      <c r="K81" s="68">
        <f t="shared" si="10"/>
        <v>0</v>
      </c>
    </row>
    <row r="82" spans="1:11" x14ac:dyDescent="0.2">
      <c r="A82" s="76" t="s">
        <v>203</v>
      </c>
      <c r="B82" s="119" t="s">
        <v>197</v>
      </c>
      <c r="C82" s="69"/>
      <c r="D82" s="69"/>
      <c r="E82" s="69"/>
      <c r="F82" s="69"/>
      <c r="G82" s="69"/>
      <c r="H82" s="69"/>
      <c r="I82" s="64"/>
      <c r="J82" s="70"/>
      <c r="K82" s="68">
        <f t="shared" si="10"/>
        <v>0</v>
      </c>
    </row>
    <row r="83" spans="1:11" x14ac:dyDescent="0.2">
      <c r="A83" s="76" t="s">
        <v>210</v>
      </c>
      <c r="B83" s="119" t="s">
        <v>198</v>
      </c>
      <c r="C83" s="69"/>
      <c r="D83" s="69"/>
      <c r="E83" s="69"/>
      <c r="F83" s="69"/>
      <c r="G83" s="69"/>
      <c r="H83" s="69"/>
      <c r="I83" s="64"/>
      <c r="J83" s="70"/>
      <c r="K83" s="68">
        <f t="shared" si="10"/>
        <v>0</v>
      </c>
    </row>
    <row r="84" spans="1:11" x14ac:dyDescent="0.2">
      <c r="A84" s="76" t="s">
        <v>211</v>
      </c>
      <c r="B84" s="119" t="s">
        <v>199</v>
      </c>
      <c r="C84" s="69"/>
      <c r="D84" s="69"/>
      <c r="E84" s="69"/>
      <c r="F84" s="69"/>
      <c r="G84" s="69"/>
      <c r="H84" s="69"/>
      <c r="I84" s="64"/>
      <c r="J84" s="70"/>
      <c r="K84" s="68">
        <f t="shared" si="10"/>
        <v>0</v>
      </c>
    </row>
    <row r="85" spans="1:11" ht="13.5" customHeight="1" x14ac:dyDescent="0.2">
      <c r="A85" s="76" t="s">
        <v>212</v>
      </c>
      <c r="B85" s="119" t="s">
        <v>200</v>
      </c>
      <c r="C85" s="71"/>
      <c r="D85" s="71"/>
      <c r="E85" s="71"/>
      <c r="F85" s="71"/>
      <c r="G85" s="71"/>
      <c r="H85" s="71"/>
      <c r="I85" s="72"/>
      <c r="J85" s="73"/>
      <c r="K85" s="74">
        <f t="shared" si="10"/>
        <v>0</v>
      </c>
    </row>
    <row r="86" spans="1:11" x14ac:dyDescent="0.2">
      <c r="A86" s="76" t="s">
        <v>202</v>
      </c>
      <c r="B86" s="119" t="s">
        <v>201</v>
      </c>
      <c r="C86" s="71"/>
      <c r="D86" s="71"/>
      <c r="E86" s="71"/>
      <c r="F86" s="71"/>
      <c r="G86" s="71"/>
      <c r="H86" s="71"/>
      <c r="I86" s="72"/>
      <c r="J86" s="73"/>
      <c r="K86" s="74">
        <f t="shared" si="10"/>
        <v>0</v>
      </c>
    </row>
    <row r="87" spans="1:11" x14ac:dyDescent="0.2">
      <c r="A87" s="206" t="s">
        <v>82</v>
      </c>
      <c r="B87" s="207" t="s">
        <v>83</v>
      </c>
      <c r="C87" s="202">
        <f>SUM(C76:C86)</f>
        <v>14</v>
      </c>
      <c r="D87" s="202">
        <f t="shared" ref="D87:J87" si="11">SUM(D76:D86)</f>
        <v>9</v>
      </c>
      <c r="E87" s="202">
        <f t="shared" si="11"/>
        <v>0</v>
      </c>
      <c r="F87" s="202">
        <f t="shared" si="11"/>
        <v>0</v>
      </c>
      <c r="G87" s="202">
        <f t="shared" si="11"/>
        <v>11</v>
      </c>
      <c r="H87" s="202">
        <f t="shared" si="11"/>
        <v>8</v>
      </c>
      <c r="I87" s="202">
        <f t="shared" si="11"/>
        <v>5</v>
      </c>
      <c r="J87" s="202">
        <f t="shared" si="11"/>
        <v>5</v>
      </c>
      <c r="K87" s="208">
        <f>SUM(K76:K86)</f>
        <v>52</v>
      </c>
    </row>
    <row r="88" spans="1:11" x14ac:dyDescent="0.2">
      <c r="A88" s="204" t="s">
        <v>249</v>
      </c>
      <c r="B88" s="212"/>
      <c r="C88" s="541"/>
      <c r="D88" s="542"/>
      <c r="E88" s="542"/>
      <c r="F88" s="542"/>
      <c r="G88" s="542"/>
      <c r="H88" s="542"/>
      <c r="I88" s="542"/>
      <c r="J88" s="542"/>
      <c r="K88" s="543"/>
    </row>
    <row r="89" spans="1:11" x14ac:dyDescent="0.2">
      <c r="A89" s="200" t="s">
        <v>190</v>
      </c>
      <c r="B89" s="211" t="s">
        <v>189</v>
      </c>
      <c r="C89" s="544"/>
      <c r="D89" s="545"/>
      <c r="E89" s="545"/>
      <c r="F89" s="545"/>
      <c r="G89" s="545"/>
      <c r="H89" s="545"/>
      <c r="I89" s="545"/>
      <c r="J89" s="545"/>
      <c r="K89" s="546"/>
    </row>
    <row r="90" spans="1:11" x14ac:dyDescent="0.2">
      <c r="A90" s="76" t="s">
        <v>204</v>
      </c>
      <c r="B90" s="119" t="s">
        <v>191</v>
      </c>
      <c r="C90" s="69"/>
      <c r="D90" s="69"/>
      <c r="E90" s="69"/>
      <c r="F90" s="69"/>
      <c r="G90" s="69"/>
      <c r="H90" s="69"/>
      <c r="I90" s="64"/>
      <c r="J90" s="70"/>
      <c r="K90" s="68">
        <f>SUM(C90:J90)</f>
        <v>0</v>
      </c>
    </row>
    <row r="91" spans="1:11" x14ac:dyDescent="0.2">
      <c r="A91" s="76" t="s">
        <v>205</v>
      </c>
      <c r="B91" s="119" t="s">
        <v>192</v>
      </c>
      <c r="C91" s="69">
        <v>14</v>
      </c>
      <c r="D91" s="69">
        <v>8</v>
      </c>
      <c r="E91" s="69">
        <v>3</v>
      </c>
      <c r="F91" s="69">
        <v>3</v>
      </c>
      <c r="G91" s="69">
        <v>11</v>
      </c>
      <c r="H91" s="69">
        <v>9</v>
      </c>
      <c r="I91" s="64">
        <v>5</v>
      </c>
      <c r="J91" s="70">
        <v>5</v>
      </c>
      <c r="K91" s="68">
        <f t="shared" ref="K91:K100" si="12">SUM(C91:J91)</f>
        <v>58</v>
      </c>
    </row>
    <row r="92" spans="1:11" x14ac:dyDescent="0.2">
      <c r="A92" s="76" t="s">
        <v>206</v>
      </c>
      <c r="B92" s="119" t="s">
        <v>193</v>
      </c>
      <c r="C92" s="69">
        <v>1</v>
      </c>
      <c r="D92" s="69"/>
      <c r="E92" s="69"/>
      <c r="F92" s="69"/>
      <c r="G92" s="69"/>
      <c r="H92" s="69"/>
      <c r="I92" s="64"/>
      <c r="J92" s="70"/>
      <c r="K92" s="68">
        <f t="shared" si="12"/>
        <v>1</v>
      </c>
    </row>
    <row r="93" spans="1:11" x14ac:dyDescent="0.2">
      <c r="A93" s="76" t="s">
        <v>207</v>
      </c>
      <c r="B93" s="119" t="s">
        <v>194</v>
      </c>
      <c r="C93" s="64"/>
      <c r="D93" s="69"/>
      <c r="E93" s="69"/>
      <c r="F93" s="69"/>
      <c r="G93" s="69"/>
      <c r="H93" s="69"/>
      <c r="I93" s="64"/>
      <c r="J93" s="70"/>
      <c r="K93" s="68">
        <f t="shared" si="12"/>
        <v>0</v>
      </c>
    </row>
    <row r="94" spans="1:11" x14ac:dyDescent="0.2">
      <c r="A94" s="76" t="s">
        <v>208</v>
      </c>
      <c r="B94" s="119" t="s">
        <v>195</v>
      </c>
      <c r="C94" s="69"/>
      <c r="D94" s="69"/>
      <c r="E94" s="69"/>
      <c r="F94" s="69"/>
      <c r="G94" s="69">
        <v>1</v>
      </c>
      <c r="H94" s="69">
        <v>1</v>
      </c>
      <c r="I94" s="64"/>
      <c r="J94" s="70"/>
      <c r="K94" s="68">
        <f t="shared" si="12"/>
        <v>2</v>
      </c>
    </row>
    <row r="95" spans="1:11" x14ac:dyDescent="0.2">
      <c r="A95" s="76" t="s">
        <v>209</v>
      </c>
      <c r="B95" s="119" t="s">
        <v>196</v>
      </c>
      <c r="C95" s="69"/>
      <c r="D95" s="69"/>
      <c r="E95" s="69"/>
      <c r="F95" s="69"/>
      <c r="G95" s="69"/>
      <c r="H95" s="69"/>
      <c r="I95" s="64"/>
      <c r="J95" s="70"/>
      <c r="K95" s="68">
        <f t="shared" si="12"/>
        <v>0</v>
      </c>
    </row>
    <row r="96" spans="1:11" x14ac:dyDescent="0.2">
      <c r="A96" s="76" t="s">
        <v>203</v>
      </c>
      <c r="B96" s="119" t="s">
        <v>197</v>
      </c>
      <c r="C96" s="69"/>
      <c r="D96" s="69"/>
      <c r="E96" s="69"/>
      <c r="F96" s="69"/>
      <c r="G96" s="69"/>
      <c r="H96" s="69"/>
      <c r="I96" s="64"/>
      <c r="J96" s="70"/>
      <c r="K96" s="68">
        <f t="shared" si="12"/>
        <v>0</v>
      </c>
    </row>
    <row r="97" spans="1:11" x14ac:dyDescent="0.2">
      <c r="A97" s="76" t="s">
        <v>210</v>
      </c>
      <c r="B97" s="119" t="s">
        <v>198</v>
      </c>
      <c r="C97" s="69"/>
      <c r="D97" s="69"/>
      <c r="E97" s="69"/>
      <c r="F97" s="69"/>
      <c r="G97" s="69"/>
      <c r="H97" s="69"/>
      <c r="I97" s="64"/>
      <c r="J97" s="70"/>
      <c r="K97" s="68">
        <f t="shared" si="12"/>
        <v>0</v>
      </c>
    </row>
    <row r="98" spans="1:11" x14ac:dyDescent="0.2">
      <c r="A98" s="76" t="s">
        <v>211</v>
      </c>
      <c r="B98" s="119" t="s">
        <v>199</v>
      </c>
      <c r="C98" s="69"/>
      <c r="D98" s="69"/>
      <c r="E98" s="69"/>
      <c r="F98" s="69"/>
      <c r="G98" s="69"/>
      <c r="H98" s="69"/>
      <c r="I98" s="64"/>
      <c r="J98" s="70"/>
      <c r="K98" s="68">
        <f t="shared" si="12"/>
        <v>0</v>
      </c>
    </row>
    <row r="99" spans="1:11" ht="13.5" customHeight="1" x14ac:dyDescent="0.2">
      <c r="A99" s="76" t="s">
        <v>212</v>
      </c>
      <c r="B99" s="119" t="s">
        <v>200</v>
      </c>
      <c r="C99" s="71">
        <v>1</v>
      </c>
      <c r="D99" s="71">
        <v>1</v>
      </c>
      <c r="E99" s="71"/>
      <c r="F99" s="71"/>
      <c r="G99" s="71">
        <v>1</v>
      </c>
      <c r="H99" s="71"/>
      <c r="I99" s="72"/>
      <c r="J99" s="73"/>
      <c r="K99" s="74">
        <f t="shared" si="12"/>
        <v>3</v>
      </c>
    </row>
    <row r="100" spans="1:11" x14ac:dyDescent="0.2">
      <c r="A100" s="76" t="s">
        <v>202</v>
      </c>
      <c r="B100" s="119" t="s">
        <v>201</v>
      </c>
      <c r="C100" s="71">
        <v>2</v>
      </c>
      <c r="D100" s="71">
        <v>2</v>
      </c>
      <c r="E100" s="71"/>
      <c r="F100" s="71"/>
      <c r="G100" s="71">
        <v>2</v>
      </c>
      <c r="H100" s="71">
        <v>2</v>
      </c>
      <c r="I100" s="72"/>
      <c r="J100" s="73"/>
      <c r="K100" s="74">
        <f t="shared" si="12"/>
        <v>8</v>
      </c>
    </row>
    <row r="101" spans="1:11" x14ac:dyDescent="0.2">
      <c r="A101" s="206" t="s">
        <v>82</v>
      </c>
      <c r="B101" s="207" t="s">
        <v>83</v>
      </c>
      <c r="C101" s="202">
        <f>SUM(C90:C100)</f>
        <v>18</v>
      </c>
      <c r="D101" s="202">
        <f t="shared" ref="D101:J101" si="13">SUM(D90:D100)</f>
        <v>11</v>
      </c>
      <c r="E101" s="202">
        <f t="shared" si="13"/>
        <v>3</v>
      </c>
      <c r="F101" s="202">
        <f t="shared" si="13"/>
        <v>3</v>
      </c>
      <c r="G101" s="202">
        <f t="shared" si="13"/>
        <v>15</v>
      </c>
      <c r="H101" s="202">
        <f t="shared" si="13"/>
        <v>12</v>
      </c>
      <c r="I101" s="202">
        <f t="shared" si="13"/>
        <v>5</v>
      </c>
      <c r="J101" s="202">
        <f t="shared" si="13"/>
        <v>5</v>
      </c>
      <c r="K101" s="208">
        <f>SUM(K90:K100)</f>
        <v>72</v>
      </c>
    </row>
    <row r="102" spans="1:11" x14ac:dyDescent="0.2">
      <c r="A102" s="204" t="s">
        <v>250</v>
      </c>
      <c r="B102" s="212"/>
      <c r="C102" s="541"/>
      <c r="D102" s="542"/>
      <c r="E102" s="542"/>
      <c r="F102" s="542"/>
      <c r="G102" s="542"/>
      <c r="H102" s="542"/>
      <c r="I102" s="542"/>
      <c r="J102" s="542"/>
      <c r="K102" s="543"/>
    </row>
    <row r="103" spans="1:11" x14ac:dyDescent="0.2">
      <c r="A103" s="200" t="s">
        <v>190</v>
      </c>
      <c r="B103" s="211" t="s">
        <v>189</v>
      </c>
      <c r="C103" s="544"/>
      <c r="D103" s="545"/>
      <c r="E103" s="545"/>
      <c r="F103" s="545"/>
      <c r="G103" s="545"/>
      <c r="H103" s="545"/>
      <c r="I103" s="545"/>
      <c r="J103" s="545"/>
      <c r="K103" s="546"/>
    </row>
    <row r="104" spans="1:11" x14ac:dyDescent="0.2">
      <c r="A104" s="76" t="s">
        <v>204</v>
      </c>
      <c r="B104" s="119" t="s">
        <v>191</v>
      </c>
      <c r="C104" s="69"/>
      <c r="D104" s="69"/>
      <c r="E104" s="69"/>
      <c r="F104" s="69"/>
      <c r="G104" s="69"/>
      <c r="H104" s="69"/>
      <c r="I104" s="64"/>
      <c r="J104" s="70"/>
      <c r="K104" s="68">
        <f>SUM(C104:J104)</f>
        <v>0</v>
      </c>
    </row>
    <row r="105" spans="1:11" x14ac:dyDescent="0.2">
      <c r="A105" s="76" t="s">
        <v>205</v>
      </c>
      <c r="B105" s="119" t="s">
        <v>192</v>
      </c>
      <c r="C105" s="69">
        <v>6</v>
      </c>
      <c r="D105" s="69">
        <v>5</v>
      </c>
      <c r="E105" s="69"/>
      <c r="F105" s="69"/>
      <c r="G105" s="69">
        <v>6</v>
      </c>
      <c r="H105" s="69">
        <v>5</v>
      </c>
      <c r="I105" s="64"/>
      <c r="J105" s="70"/>
      <c r="K105" s="68">
        <f t="shared" ref="K105:K114" si="14">SUM(C105:J105)</f>
        <v>22</v>
      </c>
    </row>
    <row r="106" spans="1:11" x14ac:dyDescent="0.2">
      <c r="A106" s="76" t="s">
        <v>206</v>
      </c>
      <c r="B106" s="119" t="s">
        <v>193</v>
      </c>
      <c r="C106" s="69"/>
      <c r="D106" s="69"/>
      <c r="E106" s="69"/>
      <c r="F106" s="69"/>
      <c r="G106" s="69"/>
      <c r="H106" s="69"/>
      <c r="I106" s="64"/>
      <c r="J106" s="70"/>
      <c r="K106" s="68">
        <f t="shared" si="14"/>
        <v>0</v>
      </c>
    </row>
    <row r="107" spans="1:11" x14ac:dyDescent="0.2">
      <c r="A107" s="76" t="s">
        <v>207</v>
      </c>
      <c r="B107" s="119" t="s">
        <v>194</v>
      </c>
      <c r="C107" s="69"/>
      <c r="D107" s="69"/>
      <c r="E107" s="69"/>
      <c r="F107" s="69"/>
      <c r="G107" s="69">
        <v>1</v>
      </c>
      <c r="H107" s="69"/>
      <c r="I107" s="64"/>
      <c r="J107" s="70"/>
      <c r="K107" s="68">
        <f t="shared" si="14"/>
        <v>1</v>
      </c>
    </row>
    <row r="108" spans="1:11" x14ac:dyDescent="0.2">
      <c r="A108" s="76" t="s">
        <v>208</v>
      </c>
      <c r="B108" s="119" t="s">
        <v>195</v>
      </c>
      <c r="C108" s="69"/>
      <c r="D108" s="69"/>
      <c r="E108" s="69"/>
      <c r="F108" s="69"/>
      <c r="G108" s="69"/>
      <c r="H108" s="69"/>
      <c r="I108" s="64"/>
      <c r="J108" s="70"/>
      <c r="K108" s="68">
        <f t="shared" si="14"/>
        <v>0</v>
      </c>
    </row>
    <row r="109" spans="1:11" x14ac:dyDescent="0.2">
      <c r="A109" s="76" t="s">
        <v>209</v>
      </c>
      <c r="B109" s="119" t="s">
        <v>196</v>
      </c>
      <c r="C109" s="69">
        <v>11</v>
      </c>
      <c r="D109" s="69">
        <v>7</v>
      </c>
      <c r="E109" s="69"/>
      <c r="F109" s="69"/>
      <c r="G109" s="69">
        <v>9</v>
      </c>
      <c r="H109" s="69">
        <v>3</v>
      </c>
      <c r="I109" s="64">
        <v>6</v>
      </c>
      <c r="J109" s="70">
        <v>4</v>
      </c>
      <c r="K109" s="68">
        <f t="shared" si="14"/>
        <v>40</v>
      </c>
    </row>
    <row r="110" spans="1:11" x14ac:dyDescent="0.2">
      <c r="A110" s="76" t="s">
        <v>203</v>
      </c>
      <c r="B110" s="119" t="s">
        <v>197</v>
      </c>
      <c r="C110" s="69">
        <v>3</v>
      </c>
      <c r="D110" s="69">
        <v>2</v>
      </c>
      <c r="E110" s="69"/>
      <c r="F110" s="69"/>
      <c r="G110" s="69">
        <v>1</v>
      </c>
      <c r="H110" s="69">
        <v>1</v>
      </c>
      <c r="I110" s="64"/>
      <c r="J110" s="70"/>
      <c r="K110" s="68">
        <f t="shared" si="14"/>
        <v>7</v>
      </c>
    </row>
    <row r="111" spans="1:11" x14ac:dyDescent="0.2">
      <c r="A111" s="76" t="s">
        <v>210</v>
      </c>
      <c r="B111" s="119" t="s">
        <v>198</v>
      </c>
      <c r="C111" s="69">
        <v>1</v>
      </c>
      <c r="D111" s="69">
        <v>1</v>
      </c>
      <c r="E111" s="69"/>
      <c r="F111" s="69"/>
      <c r="G111" s="69">
        <v>2</v>
      </c>
      <c r="H111" s="69"/>
      <c r="I111" s="64">
        <v>1</v>
      </c>
      <c r="J111" s="70">
        <v>1</v>
      </c>
      <c r="K111" s="68">
        <f t="shared" si="14"/>
        <v>6</v>
      </c>
    </row>
    <row r="112" spans="1:11" x14ac:dyDescent="0.2">
      <c r="A112" s="76" t="s">
        <v>211</v>
      </c>
      <c r="B112" s="119" t="s">
        <v>199</v>
      </c>
      <c r="C112" s="69"/>
      <c r="D112" s="69"/>
      <c r="E112" s="69"/>
      <c r="F112" s="69"/>
      <c r="G112" s="69"/>
      <c r="H112" s="69"/>
      <c r="I112" s="64"/>
      <c r="J112" s="70"/>
      <c r="K112" s="68">
        <f t="shared" si="14"/>
        <v>0</v>
      </c>
    </row>
    <row r="113" spans="1:11" ht="15.75" customHeight="1" x14ac:dyDescent="0.2">
      <c r="A113" s="76" t="s">
        <v>212</v>
      </c>
      <c r="B113" s="119" t="s">
        <v>200</v>
      </c>
      <c r="C113" s="71"/>
      <c r="D113" s="71"/>
      <c r="E113" s="71"/>
      <c r="F113" s="71"/>
      <c r="G113" s="71"/>
      <c r="H113" s="71"/>
      <c r="I113" s="72"/>
      <c r="J113" s="73"/>
      <c r="K113" s="74">
        <f t="shared" si="14"/>
        <v>0</v>
      </c>
    </row>
    <row r="114" spans="1:11" x14ac:dyDescent="0.2">
      <c r="A114" s="76" t="s">
        <v>202</v>
      </c>
      <c r="B114" s="119" t="s">
        <v>201</v>
      </c>
      <c r="C114" s="71"/>
      <c r="D114" s="71"/>
      <c r="E114" s="71"/>
      <c r="F114" s="71"/>
      <c r="G114" s="71"/>
      <c r="H114" s="71"/>
      <c r="I114" s="72"/>
      <c r="J114" s="73"/>
      <c r="K114" s="74">
        <f t="shared" si="14"/>
        <v>0</v>
      </c>
    </row>
    <row r="115" spans="1:11" x14ac:dyDescent="0.2">
      <c r="A115" s="206" t="s">
        <v>82</v>
      </c>
      <c r="B115" s="207" t="s">
        <v>83</v>
      </c>
      <c r="C115" s="202">
        <f>SUM(C104:C114)</f>
        <v>21</v>
      </c>
      <c r="D115" s="202">
        <f t="shared" ref="D115:J115" si="15">SUM(D104:D114)</f>
        <v>15</v>
      </c>
      <c r="E115" s="202">
        <f t="shared" si="15"/>
        <v>0</v>
      </c>
      <c r="F115" s="202">
        <f t="shared" si="15"/>
        <v>0</v>
      </c>
      <c r="G115" s="202">
        <f t="shared" si="15"/>
        <v>19</v>
      </c>
      <c r="H115" s="202">
        <f t="shared" si="15"/>
        <v>9</v>
      </c>
      <c r="I115" s="202">
        <f t="shared" si="15"/>
        <v>7</v>
      </c>
      <c r="J115" s="202">
        <f t="shared" si="15"/>
        <v>5</v>
      </c>
      <c r="K115" s="208">
        <f>SUM(K104:K114)</f>
        <v>76</v>
      </c>
    </row>
    <row r="116" spans="1:11" x14ac:dyDescent="0.2">
      <c r="A116" s="204" t="s">
        <v>242</v>
      </c>
      <c r="B116" s="213"/>
      <c r="C116" s="559"/>
      <c r="D116" s="560"/>
      <c r="E116" s="560"/>
      <c r="F116" s="560"/>
      <c r="G116" s="560"/>
      <c r="H116" s="560"/>
      <c r="I116" s="560"/>
      <c r="J116" s="560"/>
      <c r="K116" s="561"/>
    </row>
    <row r="117" spans="1:11" x14ac:dyDescent="0.2">
      <c r="A117" s="200" t="s">
        <v>190</v>
      </c>
      <c r="B117" s="211" t="s">
        <v>189</v>
      </c>
      <c r="C117" s="544"/>
      <c r="D117" s="545"/>
      <c r="E117" s="545"/>
      <c r="F117" s="545"/>
      <c r="G117" s="545"/>
      <c r="H117" s="545"/>
      <c r="I117" s="545"/>
      <c r="J117" s="545"/>
      <c r="K117" s="546"/>
    </row>
    <row r="118" spans="1:11" x14ac:dyDescent="0.2">
      <c r="A118" s="76" t="s">
        <v>204</v>
      </c>
      <c r="B118" s="119" t="s">
        <v>191</v>
      </c>
      <c r="C118" s="69"/>
      <c r="D118" s="69"/>
      <c r="E118" s="69"/>
      <c r="F118" s="69"/>
      <c r="G118" s="69"/>
      <c r="H118" s="69"/>
      <c r="I118" s="64"/>
      <c r="J118" s="64"/>
      <c r="K118" s="68">
        <f>SUM(C118:J118)</f>
        <v>0</v>
      </c>
    </row>
    <row r="119" spans="1:11" x14ac:dyDescent="0.2">
      <c r="A119" s="76" t="s">
        <v>205</v>
      </c>
      <c r="B119" s="119" t="s">
        <v>192</v>
      </c>
      <c r="C119" s="64">
        <v>23</v>
      </c>
      <c r="D119" s="69">
        <v>16</v>
      </c>
      <c r="E119" s="69">
        <v>3</v>
      </c>
      <c r="F119" s="69">
        <v>3</v>
      </c>
      <c r="G119" s="64">
        <v>21</v>
      </c>
      <c r="H119" s="69">
        <v>18</v>
      </c>
      <c r="I119" s="64">
        <v>5</v>
      </c>
      <c r="J119" s="64">
        <v>5</v>
      </c>
      <c r="K119" s="68">
        <f t="shared" ref="K119:K128" si="16">SUM(C119:J119)</f>
        <v>94</v>
      </c>
    </row>
    <row r="120" spans="1:11" x14ac:dyDescent="0.2">
      <c r="A120" s="76" t="s">
        <v>206</v>
      </c>
      <c r="B120" s="119" t="s">
        <v>193</v>
      </c>
      <c r="C120" s="64">
        <v>11</v>
      </c>
      <c r="D120" s="69">
        <v>4</v>
      </c>
      <c r="E120" s="69"/>
      <c r="F120" s="69"/>
      <c r="G120" s="64">
        <v>10</v>
      </c>
      <c r="H120" s="69">
        <v>4</v>
      </c>
      <c r="I120" s="64">
        <v>7</v>
      </c>
      <c r="J120" s="64">
        <v>7</v>
      </c>
      <c r="K120" s="68">
        <f t="shared" si="16"/>
        <v>43</v>
      </c>
    </row>
    <row r="121" spans="1:11" x14ac:dyDescent="0.2">
      <c r="A121" s="76" t="s">
        <v>207</v>
      </c>
      <c r="B121" s="119" t="s">
        <v>194</v>
      </c>
      <c r="C121" s="64">
        <v>6</v>
      </c>
      <c r="D121" s="69">
        <v>4</v>
      </c>
      <c r="E121" s="69"/>
      <c r="F121" s="69"/>
      <c r="G121" s="69">
        <v>5</v>
      </c>
      <c r="H121" s="69"/>
      <c r="I121" s="64">
        <v>4</v>
      </c>
      <c r="J121" s="64">
        <v>4</v>
      </c>
      <c r="K121" s="68">
        <f t="shared" si="16"/>
        <v>23</v>
      </c>
    </row>
    <row r="122" spans="1:11" x14ac:dyDescent="0.2">
      <c r="A122" s="76" t="s">
        <v>208</v>
      </c>
      <c r="B122" s="119" t="s">
        <v>195</v>
      </c>
      <c r="C122" s="64">
        <v>2</v>
      </c>
      <c r="D122" s="69">
        <v>2</v>
      </c>
      <c r="E122" s="69"/>
      <c r="F122" s="69"/>
      <c r="G122" s="69">
        <v>6</v>
      </c>
      <c r="H122" s="69">
        <v>2</v>
      </c>
      <c r="I122" s="64"/>
      <c r="J122" s="64"/>
      <c r="K122" s="68">
        <f t="shared" si="16"/>
        <v>12</v>
      </c>
    </row>
    <row r="123" spans="1:11" x14ac:dyDescent="0.2">
      <c r="A123" s="76" t="s">
        <v>209</v>
      </c>
      <c r="B123" s="119" t="s">
        <v>196</v>
      </c>
      <c r="C123" s="64">
        <v>14</v>
      </c>
      <c r="D123" s="69">
        <v>10</v>
      </c>
      <c r="E123" s="69"/>
      <c r="F123" s="69"/>
      <c r="G123" s="69">
        <v>11</v>
      </c>
      <c r="H123" s="69">
        <v>4</v>
      </c>
      <c r="I123" s="64">
        <v>8</v>
      </c>
      <c r="J123" s="64">
        <v>5</v>
      </c>
      <c r="K123" s="68">
        <f t="shared" si="16"/>
        <v>52</v>
      </c>
    </row>
    <row r="124" spans="1:11" x14ac:dyDescent="0.2">
      <c r="A124" s="76" t="s">
        <v>203</v>
      </c>
      <c r="B124" s="119" t="s">
        <v>197</v>
      </c>
      <c r="C124" s="64">
        <v>3</v>
      </c>
      <c r="D124" s="69">
        <v>2</v>
      </c>
      <c r="E124" s="69"/>
      <c r="F124" s="69"/>
      <c r="G124" s="69">
        <v>1</v>
      </c>
      <c r="H124" s="69">
        <v>1</v>
      </c>
      <c r="I124" s="64"/>
      <c r="J124" s="64"/>
      <c r="K124" s="68">
        <f t="shared" si="16"/>
        <v>7</v>
      </c>
    </row>
    <row r="125" spans="1:11" x14ac:dyDescent="0.2">
      <c r="A125" s="76" t="s">
        <v>210</v>
      </c>
      <c r="B125" s="119" t="s">
        <v>198</v>
      </c>
      <c r="C125" s="64">
        <v>11</v>
      </c>
      <c r="D125" s="69">
        <v>9</v>
      </c>
      <c r="E125" s="69"/>
      <c r="F125" s="69"/>
      <c r="G125" s="69">
        <v>11</v>
      </c>
      <c r="H125" s="69">
        <v>7</v>
      </c>
      <c r="I125" s="64">
        <v>3</v>
      </c>
      <c r="J125" s="64">
        <v>3</v>
      </c>
      <c r="K125" s="68">
        <f t="shared" si="16"/>
        <v>44</v>
      </c>
    </row>
    <row r="126" spans="1:11" x14ac:dyDescent="0.2">
      <c r="A126" s="76" t="s">
        <v>211</v>
      </c>
      <c r="B126" s="119" t="s">
        <v>199</v>
      </c>
      <c r="C126" s="64"/>
      <c r="D126" s="69"/>
      <c r="E126" s="69"/>
      <c r="F126" s="69"/>
      <c r="G126" s="69"/>
      <c r="H126" s="69"/>
      <c r="I126" s="64"/>
      <c r="J126" s="64"/>
      <c r="K126" s="68">
        <f t="shared" si="16"/>
        <v>0</v>
      </c>
    </row>
    <row r="127" spans="1:11" ht="13.5" customHeight="1" x14ac:dyDescent="0.2">
      <c r="A127" s="76" t="s">
        <v>212</v>
      </c>
      <c r="B127" s="119" t="s">
        <v>200</v>
      </c>
      <c r="C127" s="64">
        <v>13</v>
      </c>
      <c r="D127" s="69">
        <v>10</v>
      </c>
      <c r="E127" s="69"/>
      <c r="F127" s="69"/>
      <c r="G127" s="69">
        <v>2</v>
      </c>
      <c r="H127" s="69"/>
      <c r="I127" s="64"/>
      <c r="J127" s="64"/>
      <c r="K127" s="68">
        <f t="shared" si="16"/>
        <v>25</v>
      </c>
    </row>
    <row r="128" spans="1:11" ht="13.5" thickBot="1" x14ac:dyDescent="0.25">
      <c r="A128" s="76" t="s">
        <v>202</v>
      </c>
      <c r="B128" s="119" t="s">
        <v>201</v>
      </c>
      <c r="C128" s="78">
        <v>2</v>
      </c>
      <c r="D128" s="110">
        <v>2</v>
      </c>
      <c r="E128" s="110"/>
      <c r="F128" s="110"/>
      <c r="G128" s="110">
        <v>2</v>
      </c>
      <c r="H128" s="110">
        <v>2</v>
      </c>
      <c r="I128" s="78"/>
      <c r="J128" s="79"/>
      <c r="K128" s="105">
        <f t="shared" si="16"/>
        <v>8</v>
      </c>
    </row>
    <row r="129" spans="1:11" ht="13.5" thickBot="1" x14ac:dyDescent="0.25">
      <c r="A129" s="214" t="s">
        <v>84</v>
      </c>
      <c r="B129" s="215" t="s">
        <v>83</v>
      </c>
      <c r="C129" s="216">
        <f t="shared" ref="C129:K129" si="17">SUM(C118:C128)</f>
        <v>85</v>
      </c>
      <c r="D129" s="216">
        <f t="shared" si="17"/>
        <v>59</v>
      </c>
      <c r="E129" s="216">
        <f t="shared" si="17"/>
        <v>3</v>
      </c>
      <c r="F129" s="216">
        <f t="shared" si="17"/>
        <v>3</v>
      </c>
      <c r="G129" s="216">
        <f t="shared" si="17"/>
        <v>69</v>
      </c>
      <c r="H129" s="216">
        <f t="shared" si="17"/>
        <v>38</v>
      </c>
      <c r="I129" s="216">
        <f t="shared" si="17"/>
        <v>27</v>
      </c>
      <c r="J129" s="216">
        <f t="shared" si="17"/>
        <v>24</v>
      </c>
      <c r="K129" s="217">
        <f t="shared" si="17"/>
        <v>308</v>
      </c>
    </row>
    <row r="131" spans="1:11" x14ac:dyDescent="0.2">
      <c r="A131" s="2" t="s">
        <v>5</v>
      </c>
    </row>
    <row r="132" spans="1:11" x14ac:dyDescent="0.2">
      <c r="A132" s="4" t="s">
        <v>6</v>
      </c>
      <c r="B132" s="1"/>
    </row>
  </sheetData>
  <sheetProtection password="CC6B" sheet="1" objects="1" scenarios="1"/>
  <mergeCells count="24">
    <mergeCell ref="C116:K116"/>
    <mergeCell ref="C117:K117"/>
    <mergeCell ref="C75:K75"/>
    <mergeCell ref="C88:K88"/>
    <mergeCell ref="C89:K89"/>
    <mergeCell ref="C102:K102"/>
    <mergeCell ref="C103:K103"/>
    <mergeCell ref="C46:K46"/>
    <mergeCell ref="C47:K47"/>
    <mergeCell ref="C60:K60"/>
    <mergeCell ref="C61:K61"/>
    <mergeCell ref="C74:K74"/>
    <mergeCell ref="M1:N1"/>
    <mergeCell ref="A1:K1"/>
    <mergeCell ref="C2:D2"/>
    <mergeCell ref="E2:F2"/>
    <mergeCell ref="G2:H2"/>
    <mergeCell ref="I2:J2"/>
    <mergeCell ref="C32:K32"/>
    <mergeCell ref="C33:K33"/>
    <mergeCell ref="B4:K4"/>
    <mergeCell ref="C18:K18"/>
    <mergeCell ref="C5:K5"/>
    <mergeCell ref="C19:K19"/>
  </mergeCells>
  <pageMargins left="0.70866141732283472" right="0.70866141732283472" top="0.74803149606299213" bottom="0.74803149606299213" header="0.31496062992125984" footer="0.31496062992125984"/>
  <pageSetup paperSize="9" scale="82" firstPageNumber="98" fitToWidth="0" fitToHeight="4" orientation="landscape" useFirstPageNumber="1" r:id="rId1"/>
  <headerFooter>
    <oddFooter>&amp;C&amp;P</oddFooter>
  </headerFooter>
  <rowBreaks count="2" manualBreakCount="2">
    <brk id="45" max="10" man="1"/>
    <brk id="87" max="10" man="1"/>
  </rowBreaks>
  <colBreaks count="2" manualBreakCount="2">
    <brk id="11" max="131" man="1"/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2"/>
  <sheetViews>
    <sheetView zoomScaleNormal="100" workbookViewId="0">
      <selection activeCell="N1" sqref="N1"/>
    </sheetView>
  </sheetViews>
  <sheetFormatPr defaultColWidth="9.140625" defaultRowHeight="12.75" x14ac:dyDescent="0.2"/>
  <cols>
    <col min="1" max="1" width="47.85546875" style="2" customWidth="1"/>
    <col min="2" max="2" width="6.7109375" style="3" customWidth="1"/>
    <col min="3" max="3" width="8.28515625" style="1" customWidth="1"/>
    <col min="4" max="4" width="6.85546875" style="1" customWidth="1"/>
    <col min="5" max="5" width="8.5703125" style="1" customWidth="1"/>
    <col min="6" max="6" width="7.42578125" style="1" customWidth="1"/>
    <col min="7" max="7" width="8.7109375" style="1" customWidth="1"/>
    <col min="8" max="8" width="7" style="1" customWidth="1"/>
    <col min="9" max="11" width="9.140625" style="1"/>
    <col min="12" max="12" width="4.7109375" style="1" customWidth="1"/>
    <col min="13" max="16384" width="9.140625" style="1"/>
  </cols>
  <sheetData>
    <row r="1" spans="1:16" ht="25.5" customHeight="1" x14ac:dyDescent="0.2">
      <c r="A1" s="562" t="s">
        <v>135</v>
      </c>
      <c r="B1" s="563"/>
      <c r="C1" s="563"/>
      <c r="D1" s="563"/>
      <c r="E1" s="563"/>
      <c r="F1" s="563"/>
      <c r="G1" s="563"/>
      <c r="H1" s="563"/>
      <c r="I1" s="563"/>
      <c r="J1" s="564"/>
      <c r="K1" s="565"/>
    </row>
    <row r="2" spans="1:16" s="5" customFormat="1" ht="38.25" customHeight="1" x14ac:dyDescent="0.2">
      <c r="A2" s="222" t="s">
        <v>288</v>
      </c>
      <c r="B2" s="219"/>
      <c r="C2" s="566" t="s">
        <v>0</v>
      </c>
      <c r="D2" s="566"/>
      <c r="E2" s="566" t="s">
        <v>2</v>
      </c>
      <c r="F2" s="566"/>
      <c r="G2" s="566" t="s">
        <v>1</v>
      </c>
      <c r="H2" s="566"/>
      <c r="I2" s="567" t="s">
        <v>3</v>
      </c>
      <c r="J2" s="568"/>
      <c r="K2" s="144" t="s">
        <v>4</v>
      </c>
    </row>
    <row r="3" spans="1:16" s="5" customFormat="1" ht="13.5" customHeight="1" thickBot="1" x14ac:dyDescent="0.25">
      <c r="A3" s="95"/>
      <c r="B3" s="220"/>
      <c r="C3" s="21" t="s">
        <v>7</v>
      </c>
      <c r="D3" s="21" t="s">
        <v>8</v>
      </c>
      <c r="E3" s="21" t="s">
        <v>7</v>
      </c>
      <c r="F3" s="21" t="s">
        <v>8</v>
      </c>
      <c r="G3" s="21" t="s">
        <v>7</v>
      </c>
      <c r="H3" s="21" t="s">
        <v>8</v>
      </c>
      <c r="I3" s="55" t="s">
        <v>7</v>
      </c>
      <c r="J3" s="55" t="s">
        <v>8</v>
      </c>
      <c r="K3" s="18"/>
    </row>
    <row r="4" spans="1:16" s="6" customFormat="1" x14ac:dyDescent="0.2">
      <c r="A4" s="199" t="s">
        <v>239</v>
      </c>
      <c r="B4" s="223"/>
      <c r="C4" s="224"/>
      <c r="D4" s="141"/>
      <c r="E4" s="141"/>
      <c r="F4" s="141"/>
      <c r="G4" s="141"/>
      <c r="H4" s="141"/>
      <c r="I4" s="141"/>
      <c r="J4" s="141"/>
      <c r="K4" s="142"/>
    </row>
    <row r="5" spans="1:16" s="2" customFormat="1" x14ac:dyDescent="0.2">
      <c r="A5" s="200" t="s">
        <v>190</v>
      </c>
      <c r="B5" s="211" t="s">
        <v>189</v>
      </c>
      <c r="C5" s="138"/>
      <c r="D5" s="139"/>
      <c r="E5" s="139"/>
      <c r="F5" s="139"/>
      <c r="G5" s="139"/>
      <c r="H5" s="139"/>
      <c r="I5" s="139"/>
      <c r="J5" s="139"/>
      <c r="K5" s="140"/>
    </row>
    <row r="6" spans="1:16" x14ac:dyDescent="0.2">
      <c r="A6" s="76" t="s">
        <v>204</v>
      </c>
      <c r="B6" s="119" t="s">
        <v>191</v>
      </c>
      <c r="C6" s="69"/>
      <c r="D6" s="69"/>
      <c r="E6" s="69"/>
      <c r="F6" s="69"/>
      <c r="G6" s="69"/>
      <c r="H6" s="69"/>
      <c r="I6" s="64"/>
      <c r="J6" s="70"/>
      <c r="K6" s="68">
        <f>SUM(C6:J6)</f>
        <v>0</v>
      </c>
    </row>
    <row r="7" spans="1:16" ht="12.75" customHeight="1" x14ac:dyDescent="0.2">
      <c r="A7" s="76" t="s">
        <v>205</v>
      </c>
      <c r="B7" s="119" t="s">
        <v>192</v>
      </c>
      <c r="C7" s="69"/>
      <c r="D7" s="69"/>
      <c r="E7" s="69"/>
      <c r="F7" s="69"/>
      <c r="G7" s="69"/>
      <c r="H7" s="69"/>
      <c r="I7" s="64"/>
      <c r="J7" s="70"/>
      <c r="K7" s="68">
        <f t="shared" ref="K7:K16" si="0">SUM(C7:J7)</f>
        <v>0</v>
      </c>
    </row>
    <row r="8" spans="1:16" ht="12.75" customHeight="1" x14ac:dyDescent="0.2">
      <c r="A8" s="76" t="s">
        <v>206</v>
      </c>
      <c r="B8" s="119" t="s">
        <v>193</v>
      </c>
      <c r="C8" s="69"/>
      <c r="D8" s="69"/>
      <c r="E8" s="69"/>
      <c r="F8" s="69"/>
      <c r="G8" s="69"/>
      <c r="H8" s="69"/>
      <c r="I8" s="64"/>
      <c r="J8" s="70"/>
      <c r="K8" s="68">
        <f t="shared" si="0"/>
        <v>0</v>
      </c>
    </row>
    <row r="9" spans="1:16" ht="12.75" customHeight="1" x14ac:dyDescent="0.2">
      <c r="A9" s="76" t="s">
        <v>207</v>
      </c>
      <c r="B9" s="119" t="s">
        <v>194</v>
      </c>
      <c r="C9" s="69"/>
      <c r="D9" s="69"/>
      <c r="E9" s="69"/>
      <c r="F9" s="69"/>
      <c r="G9" s="69"/>
      <c r="H9" s="69"/>
      <c r="I9" s="64">
        <v>1</v>
      </c>
      <c r="J9" s="70">
        <v>1</v>
      </c>
      <c r="K9" s="68">
        <f t="shared" si="0"/>
        <v>2</v>
      </c>
    </row>
    <row r="10" spans="1:16" ht="12.75" customHeight="1" x14ac:dyDescent="0.2">
      <c r="A10" s="76" t="s">
        <v>208</v>
      </c>
      <c r="B10" s="119" t="s">
        <v>195</v>
      </c>
      <c r="C10" s="69"/>
      <c r="D10" s="69"/>
      <c r="E10" s="69"/>
      <c r="F10" s="69"/>
      <c r="G10" s="69"/>
      <c r="H10" s="69"/>
      <c r="I10" s="64"/>
      <c r="J10" s="70"/>
      <c r="K10" s="68">
        <f t="shared" si="0"/>
        <v>0</v>
      </c>
    </row>
    <row r="11" spans="1:16" ht="12.75" customHeight="1" x14ac:dyDescent="0.2">
      <c r="A11" s="76" t="s">
        <v>209</v>
      </c>
      <c r="B11" s="119" t="s">
        <v>196</v>
      </c>
      <c r="C11" s="69"/>
      <c r="D11" s="69"/>
      <c r="E11" s="69"/>
      <c r="F11" s="69"/>
      <c r="G11" s="69"/>
      <c r="H11" s="69"/>
      <c r="I11" s="64"/>
      <c r="J11" s="70"/>
      <c r="K11" s="68">
        <f t="shared" si="0"/>
        <v>0</v>
      </c>
      <c r="M11" s="29"/>
      <c r="N11" s="29"/>
      <c r="O11" s="29"/>
      <c r="P11" s="29"/>
    </row>
    <row r="12" spans="1:16" ht="12.75" customHeight="1" x14ac:dyDescent="0.2">
      <c r="A12" s="76" t="s">
        <v>203</v>
      </c>
      <c r="B12" s="119" t="s">
        <v>197</v>
      </c>
      <c r="C12" s="69"/>
      <c r="D12" s="69"/>
      <c r="E12" s="69"/>
      <c r="F12" s="69"/>
      <c r="G12" s="69"/>
      <c r="H12" s="69"/>
      <c r="I12" s="64"/>
      <c r="J12" s="70"/>
      <c r="K12" s="68">
        <f t="shared" si="0"/>
        <v>0</v>
      </c>
      <c r="M12" s="29"/>
      <c r="N12" s="29"/>
      <c r="O12" s="29"/>
      <c r="P12" s="29"/>
    </row>
    <row r="13" spans="1:16" ht="12.75" customHeight="1" x14ac:dyDescent="0.2">
      <c r="A13" s="76" t="s">
        <v>210</v>
      </c>
      <c r="B13" s="119" t="s">
        <v>198</v>
      </c>
      <c r="C13" s="69"/>
      <c r="D13" s="69"/>
      <c r="E13" s="69"/>
      <c r="F13" s="69"/>
      <c r="G13" s="69"/>
      <c r="H13" s="69"/>
      <c r="I13" s="64"/>
      <c r="J13" s="70"/>
      <c r="K13" s="68">
        <f t="shared" si="0"/>
        <v>0</v>
      </c>
    </row>
    <row r="14" spans="1:16" x14ac:dyDescent="0.2">
      <c r="A14" s="76" t="s">
        <v>211</v>
      </c>
      <c r="B14" s="119" t="s">
        <v>199</v>
      </c>
      <c r="C14" s="69"/>
      <c r="D14" s="69"/>
      <c r="E14" s="69"/>
      <c r="F14" s="69"/>
      <c r="G14" s="69"/>
      <c r="H14" s="69"/>
      <c r="I14" s="64"/>
      <c r="J14" s="70"/>
      <c r="K14" s="68">
        <f t="shared" si="0"/>
        <v>0</v>
      </c>
    </row>
    <row r="15" spans="1:16" x14ac:dyDescent="0.2">
      <c r="A15" s="76" t="s">
        <v>212</v>
      </c>
      <c r="B15" s="119" t="s">
        <v>200</v>
      </c>
      <c r="C15" s="69"/>
      <c r="D15" s="69"/>
      <c r="E15" s="69"/>
      <c r="F15" s="69"/>
      <c r="G15" s="69"/>
      <c r="H15" s="69"/>
      <c r="I15" s="64"/>
      <c r="J15" s="70"/>
      <c r="K15" s="68">
        <f t="shared" si="0"/>
        <v>0</v>
      </c>
    </row>
    <row r="16" spans="1:16" x14ac:dyDescent="0.2">
      <c r="A16" s="76" t="s">
        <v>202</v>
      </c>
      <c r="B16" s="119" t="s">
        <v>201</v>
      </c>
      <c r="C16" s="69"/>
      <c r="D16" s="69"/>
      <c r="E16" s="69"/>
      <c r="F16" s="69"/>
      <c r="G16" s="69"/>
      <c r="H16" s="69"/>
      <c r="I16" s="64"/>
      <c r="J16" s="70"/>
      <c r="K16" s="68">
        <f t="shared" si="0"/>
        <v>0</v>
      </c>
    </row>
    <row r="17" spans="1:11" ht="12.75" customHeight="1" x14ac:dyDescent="0.2">
      <c r="A17" s="99" t="s">
        <v>82</v>
      </c>
      <c r="B17" s="201" t="s">
        <v>83</v>
      </c>
      <c r="C17" s="202">
        <f>SUM(C6:C16)</f>
        <v>0</v>
      </c>
      <c r="D17" s="202">
        <f t="shared" ref="D17:J17" si="1">SUM(D6:D16)</f>
        <v>0</v>
      </c>
      <c r="E17" s="202">
        <f t="shared" si="1"/>
        <v>0</v>
      </c>
      <c r="F17" s="202">
        <f t="shared" si="1"/>
        <v>0</v>
      </c>
      <c r="G17" s="202">
        <f t="shared" si="1"/>
        <v>0</v>
      </c>
      <c r="H17" s="202">
        <f t="shared" si="1"/>
        <v>0</v>
      </c>
      <c r="I17" s="202">
        <f t="shared" si="1"/>
        <v>1</v>
      </c>
      <c r="J17" s="202">
        <f t="shared" si="1"/>
        <v>1</v>
      </c>
      <c r="K17" s="202">
        <f>SUM(K6:K16)</f>
        <v>2</v>
      </c>
    </row>
    <row r="18" spans="1:11" s="6" customFormat="1" x14ac:dyDescent="0.2">
      <c r="A18" s="199" t="s">
        <v>251</v>
      </c>
      <c r="B18" s="225"/>
      <c r="C18" s="226"/>
      <c r="D18" s="227"/>
      <c r="E18" s="227"/>
      <c r="F18" s="227"/>
      <c r="G18" s="227"/>
      <c r="H18" s="227"/>
      <c r="I18" s="227"/>
      <c r="J18" s="227"/>
      <c r="K18" s="228"/>
    </row>
    <row r="19" spans="1:11" s="2" customFormat="1" x14ac:dyDescent="0.2">
      <c r="A19" s="200" t="s">
        <v>190</v>
      </c>
      <c r="B19" s="211" t="s">
        <v>189</v>
      </c>
      <c r="C19" s="138"/>
      <c r="D19" s="139"/>
      <c r="E19" s="139"/>
      <c r="F19" s="139"/>
      <c r="G19" s="139"/>
      <c r="H19" s="139"/>
      <c r="I19" s="139"/>
      <c r="J19" s="139"/>
      <c r="K19" s="140"/>
    </row>
    <row r="20" spans="1:11" x14ac:dyDescent="0.2">
      <c r="A20" s="76" t="s">
        <v>204</v>
      </c>
      <c r="B20" s="119" t="s">
        <v>191</v>
      </c>
      <c r="C20" s="69"/>
      <c r="D20" s="69"/>
      <c r="E20" s="69"/>
      <c r="F20" s="69"/>
      <c r="G20" s="69"/>
      <c r="H20" s="69"/>
      <c r="I20" s="64"/>
      <c r="J20" s="70"/>
      <c r="K20" s="68">
        <f>SUM(C20:J20)</f>
        <v>0</v>
      </c>
    </row>
    <row r="21" spans="1:11" x14ac:dyDescent="0.2">
      <c r="A21" s="76" t="s">
        <v>205</v>
      </c>
      <c r="B21" s="119" t="s">
        <v>192</v>
      </c>
      <c r="C21" s="69"/>
      <c r="D21" s="69"/>
      <c r="E21" s="69"/>
      <c r="F21" s="69"/>
      <c r="G21" s="69"/>
      <c r="H21" s="69"/>
      <c r="I21" s="64"/>
      <c r="J21" s="70"/>
      <c r="K21" s="68">
        <f t="shared" ref="K21:K30" si="2">SUM(C21:J21)</f>
        <v>0</v>
      </c>
    </row>
    <row r="22" spans="1:11" x14ac:dyDescent="0.2">
      <c r="A22" s="76" t="s">
        <v>206</v>
      </c>
      <c r="B22" s="119" t="s">
        <v>193</v>
      </c>
      <c r="C22" s="69"/>
      <c r="D22" s="69"/>
      <c r="E22" s="69"/>
      <c r="F22" s="69"/>
      <c r="G22" s="69"/>
      <c r="H22" s="69"/>
      <c r="I22" s="64"/>
      <c r="J22" s="70"/>
      <c r="K22" s="68">
        <f t="shared" si="2"/>
        <v>0</v>
      </c>
    </row>
    <row r="23" spans="1:11" x14ac:dyDescent="0.2">
      <c r="A23" s="76" t="s">
        <v>207</v>
      </c>
      <c r="B23" s="119" t="s">
        <v>194</v>
      </c>
      <c r="C23" s="69"/>
      <c r="D23" s="69"/>
      <c r="E23" s="69"/>
      <c r="F23" s="69"/>
      <c r="G23" s="69"/>
      <c r="H23" s="69"/>
      <c r="I23" s="64"/>
      <c r="J23" s="70"/>
      <c r="K23" s="68">
        <f t="shared" si="2"/>
        <v>0</v>
      </c>
    </row>
    <row r="24" spans="1:11" x14ac:dyDescent="0.2">
      <c r="A24" s="76" t="s">
        <v>208</v>
      </c>
      <c r="B24" s="119" t="s">
        <v>195</v>
      </c>
      <c r="C24" s="69"/>
      <c r="D24" s="69"/>
      <c r="E24" s="69"/>
      <c r="F24" s="69"/>
      <c r="G24" s="69"/>
      <c r="H24" s="69"/>
      <c r="I24" s="64"/>
      <c r="J24" s="70"/>
      <c r="K24" s="68">
        <f t="shared" si="2"/>
        <v>0</v>
      </c>
    </row>
    <row r="25" spans="1:11" x14ac:dyDescent="0.2">
      <c r="A25" s="76" t="s">
        <v>209</v>
      </c>
      <c r="B25" s="119" t="s">
        <v>196</v>
      </c>
      <c r="C25" s="69"/>
      <c r="D25" s="69"/>
      <c r="E25" s="69"/>
      <c r="F25" s="69"/>
      <c r="G25" s="69"/>
      <c r="H25" s="69"/>
      <c r="I25" s="64"/>
      <c r="J25" s="70"/>
      <c r="K25" s="68">
        <f t="shared" si="2"/>
        <v>0</v>
      </c>
    </row>
    <row r="26" spans="1:11" x14ac:dyDescent="0.2">
      <c r="A26" s="76" t="s">
        <v>203</v>
      </c>
      <c r="B26" s="119" t="s">
        <v>197</v>
      </c>
      <c r="C26" s="69"/>
      <c r="D26" s="69"/>
      <c r="E26" s="69"/>
      <c r="F26" s="69"/>
      <c r="G26" s="69"/>
      <c r="H26" s="69"/>
      <c r="I26" s="64"/>
      <c r="J26" s="70"/>
      <c r="K26" s="68">
        <f t="shared" si="2"/>
        <v>0</v>
      </c>
    </row>
    <row r="27" spans="1:11" x14ac:dyDescent="0.2">
      <c r="A27" s="76" t="s">
        <v>210</v>
      </c>
      <c r="B27" s="119" t="s">
        <v>198</v>
      </c>
      <c r="C27" s="69"/>
      <c r="D27" s="69"/>
      <c r="E27" s="69"/>
      <c r="F27" s="69"/>
      <c r="G27" s="69"/>
      <c r="H27" s="69"/>
      <c r="I27" s="64"/>
      <c r="J27" s="70"/>
      <c r="K27" s="68">
        <f t="shared" si="2"/>
        <v>0</v>
      </c>
    </row>
    <row r="28" spans="1:11" x14ac:dyDescent="0.2">
      <c r="A28" s="76" t="s">
        <v>211</v>
      </c>
      <c r="B28" s="119" t="s">
        <v>199</v>
      </c>
      <c r="C28" s="69"/>
      <c r="D28" s="69"/>
      <c r="E28" s="69"/>
      <c r="F28" s="69"/>
      <c r="G28" s="69"/>
      <c r="H28" s="69"/>
      <c r="I28" s="64"/>
      <c r="J28" s="70"/>
      <c r="K28" s="68">
        <f t="shared" si="2"/>
        <v>0</v>
      </c>
    </row>
    <row r="29" spans="1:11" x14ac:dyDescent="0.2">
      <c r="A29" s="76" t="s">
        <v>212</v>
      </c>
      <c r="B29" s="119" t="s">
        <v>200</v>
      </c>
      <c r="C29" s="69"/>
      <c r="D29" s="69"/>
      <c r="E29" s="69"/>
      <c r="F29" s="69"/>
      <c r="G29" s="69"/>
      <c r="H29" s="69"/>
      <c r="I29" s="64"/>
      <c r="J29" s="70"/>
      <c r="K29" s="68">
        <f t="shared" si="2"/>
        <v>0</v>
      </c>
    </row>
    <row r="30" spans="1:11" x14ac:dyDescent="0.2">
      <c r="A30" s="76" t="s">
        <v>202</v>
      </c>
      <c r="B30" s="119" t="s">
        <v>201</v>
      </c>
      <c r="C30" s="69"/>
      <c r="D30" s="69"/>
      <c r="E30" s="69"/>
      <c r="F30" s="69"/>
      <c r="G30" s="69"/>
      <c r="H30" s="69"/>
      <c r="I30" s="64"/>
      <c r="J30" s="70"/>
      <c r="K30" s="68">
        <f t="shared" si="2"/>
        <v>0</v>
      </c>
    </row>
    <row r="31" spans="1:11" x14ac:dyDescent="0.2">
      <c r="A31" s="99" t="s">
        <v>82</v>
      </c>
      <c r="B31" s="201" t="s">
        <v>83</v>
      </c>
      <c r="C31" s="202">
        <f>SUM(C20:C30)</f>
        <v>0</v>
      </c>
      <c r="D31" s="202">
        <f t="shared" ref="D31:J31" si="3">SUM(D20:D30)</f>
        <v>0</v>
      </c>
      <c r="E31" s="202">
        <f t="shared" si="3"/>
        <v>0</v>
      </c>
      <c r="F31" s="202">
        <f t="shared" si="3"/>
        <v>0</v>
      </c>
      <c r="G31" s="202">
        <f t="shared" si="3"/>
        <v>0</v>
      </c>
      <c r="H31" s="202">
        <f t="shared" si="3"/>
        <v>0</v>
      </c>
      <c r="I31" s="202">
        <f t="shared" si="3"/>
        <v>0</v>
      </c>
      <c r="J31" s="202">
        <f t="shared" si="3"/>
        <v>0</v>
      </c>
      <c r="K31" s="202">
        <f>SUM(K20:K30)</f>
        <v>0</v>
      </c>
    </row>
    <row r="32" spans="1:11" x14ac:dyDescent="0.2">
      <c r="A32" s="199" t="s">
        <v>241</v>
      </c>
      <c r="B32" s="223"/>
      <c r="C32" s="226"/>
      <c r="D32" s="227"/>
      <c r="E32" s="227"/>
      <c r="F32" s="227"/>
      <c r="G32" s="227"/>
      <c r="H32" s="227"/>
      <c r="I32" s="227"/>
      <c r="J32" s="227"/>
      <c r="K32" s="228"/>
    </row>
    <row r="33" spans="1:11" x14ac:dyDescent="0.2">
      <c r="A33" s="200" t="s">
        <v>190</v>
      </c>
      <c r="B33" s="211" t="s">
        <v>189</v>
      </c>
      <c r="C33" s="138"/>
      <c r="D33" s="139"/>
      <c r="E33" s="139"/>
      <c r="F33" s="139"/>
      <c r="G33" s="139"/>
      <c r="H33" s="139"/>
      <c r="I33" s="139"/>
      <c r="J33" s="139"/>
      <c r="K33" s="140"/>
    </row>
    <row r="34" spans="1:11" x14ac:dyDescent="0.2">
      <c r="A34" s="76" t="s">
        <v>204</v>
      </c>
      <c r="B34" s="119" t="s">
        <v>191</v>
      </c>
      <c r="C34" s="69"/>
      <c r="D34" s="69"/>
      <c r="E34" s="69"/>
      <c r="F34" s="69"/>
      <c r="G34" s="69"/>
      <c r="H34" s="69"/>
      <c r="I34" s="64"/>
      <c r="J34" s="70"/>
      <c r="K34" s="68">
        <f>SUM(C34:J34)</f>
        <v>0</v>
      </c>
    </row>
    <row r="35" spans="1:11" x14ac:dyDescent="0.2">
      <c r="A35" s="76" t="s">
        <v>205</v>
      </c>
      <c r="B35" s="119" t="s">
        <v>192</v>
      </c>
      <c r="C35" s="69"/>
      <c r="D35" s="69"/>
      <c r="E35" s="69"/>
      <c r="F35" s="69"/>
      <c r="G35" s="69"/>
      <c r="H35" s="69"/>
      <c r="I35" s="64"/>
      <c r="J35" s="70"/>
      <c r="K35" s="68">
        <f t="shared" ref="K35:K44" si="4">SUM(C35:J35)</f>
        <v>0</v>
      </c>
    </row>
    <row r="36" spans="1:11" x14ac:dyDescent="0.2">
      <c r="A36" s="76" t="s">
        <v>206</v>
      </c>
      <c r="B36" s="119" t="s">
        <v>193</v>
      </c>
      <c r="C36" s="69"/>
      <c r="D36" s="69"/>
      <c r="E36" s="69"/>
      <c r="F36" s="69"/>
      <c r="G36" s="69">
        <v>2</v>
      </c>
      <c r="H36" s="69"/>
      <c r="I36" s="64"/>
      <c r="J36" s="70"/>
      <c r="K36" s="68">
        <f t="shared" si="4"/>
        <v>2</v>
      </c>
    </row>
    <row r="37" spans="1:11" x14ac:dyDescent="0.2">
      <c r="A37" s="76" t="s">
        <v>207</v>
      </c>
      <c r="B37" s="119" t="s">
        <v>194</v>
      </c>
      <c r="C37" s="69"/>
      <c r="D37" s="69"/>
      <c r="E37" s="69"/>
      <c r="F37" s="69"/>
      <c r="G37" s="69"/>
      <c r="H37" s="69"/>
      <c r="I37" s="64"/>
      <c r="J37" s="70"/>
      <c r="K37" s="68">
        <f t="shared" si="4"/>
        <v>0</v>
      </c>
    </row>
    <row r="38" spans="1:11" x14ac:dyDescent="0.2">
      <c r="A38" s="76" t="s">
        <v>208</v>
      </c>
      <c r="B38" s="119" t="s">
        <v>195</v>
      </c>
      <c r="C38" s="69"/>
      <c r="D38" s="69"/>
      <c r="E38" s="69"/>
      <c r="F38" s="69"/>
      <c r="G38" s="69"/>
      <c r="H38" s="69"/>
      <c r="I38" s="64"/>
      <c r="J38" s="70"/>
      <c r="K38" s="68">
        <f t="shared" si="4"/>
        <v>0</v>
      </c>
    </row>
    <row r="39" spans="1:11" x14ac:dyDescent="0.2">
      <c r="A39" s="76" t="s">
        <v>209</v>
      </c>
      <c r="B39" s="119" t="s">
        <v>196</v>
      </c>
      <c r="C39" s="69"/>
      <c r="D39" s="69"/>
      <c r="E39" s="69"/>
      <c r="F39" s="69"/>
      <c r="G39" s="69"/>
      <c r="H39" s="69"/>
      <c r="I39" s="64"/>
      <c r="J39" s="70"/>
      <c r="K39" s="68">
        <f t="shared" si="4"/>
        <v>0</v>
      </c>
    </row>
    <row r="40" spans="1:11" x14ac:dyDescent="0.2">
      <c r="A40" s="76" t="s">
        <v>203</v>
      </c>
      <c r="B40" s="119" t="s">
        <v>197</v>
      </c>
      <c r="C40" s="69"/>
      <c r="D40" s="69"/>
      <c r="E40" s="69"/>
      <c r="F40" s="69"/>
      <c r="G40" s="69"/>
      <c r="H40" s="69"/>
      <c r="I40" s="64"/>
      <c r="J40" s="70"/>
      <c r="K40" s="68">
        <f t="shared" si="4"/>
        <v>0</v>
      </c>
    </row>
    <row r="41" spans="1:11" x14ac:dyDescent="0.2">
      <c r="A41" s="76" t="s">
        <v>210</v>
      </c>
      <c r="B41" s="119" t="s">
        <v>198</v>
      </c>
      <c r="C41" s="69"/>
      <c r="D41" s="69"/>
      <c r="E41" s="69"/>
      <c r="F41" s="69"/>
      <c r="G41" s="69"/>
      <c r="H41" s="69"/>
      <c r="I41" s="64"/>
      <c r="J41" s="70"/>
      <c r="K41" s="68">
        <f t="shared" si="4"/>
        <v>0</v>
      </c>
    </row>
    <row r="42" spans="1:11" x14ac:dyDescent="0.2">
      <c r="A42" s="76" t="s">
        <v>211</v>
      </c>
      <c r="B42" s="119" t="s">
        <v>199</v>
      </c>
      <c r="C42" s="69"/>
      <c r="D42" s="69"/>
      <c r="E42" s="69"/>
      <c r="F42" s="69"/>
      <c r="G42" s="69"/>
      <c r="H42" s="69"/>
      <c r="I42" s="64"/>
      <c r="J42" s="70"/>
      <c r="K42" s="68">
        <f t="shared" si="4"/>
        <v>0</v>
      </c>
    </row>
    <row r="43" spans="1:11" x14ac:dyDescent="0.2">
      <c r="A43" s="76" t="s">
        <v>212</v>
      </c>
      <c r="B43" s="119" t="s">
        <v>200</v>
      </c>
      <c r="C43" s="69"/>
      <c r="D43" s="69"/>
      <c r="E43" s="69"/>
      <c r="F43" s="69"/>
      <c r="G43" s="69"/>
      <c r="H43" s="69"/>
      <c r="I43" s="64"/>
      <c r="J43" s="70"/>
      <c r="K43" s="68">
        <f t="shared" si="4"/>
        <v>0</v>
      </c>
    </row>
    <row r="44" spans="1:11" x14ac:dyDescent="0.2">
      <c r="A44" s="76" t="s">
        <v>202</v>
      </c>
      <c r="B44" s="119" t="s">
        <v>201</v>
      </c>
      <c r="C44" s="69"/>
      <c r="D44" s="69"/>
      <c r="E44" s="69"/>
      <c r="F44" s="69"/>
      <c r="G44" s="69"/>
      <c r="H44" s="69"/>
      <c r="I44" s="64"/>
      <c r="J44" s="70"/>
      <c r="K44" s="68">
        <f t="shared" si="4"/>
        <v>0</v>
      </c>
    </row>
    <row r="45" spans="1:11" x14ac:dyDescent="0.2">
      <c r="A45" s="99" t="s">
        <v>82</v>
      </c>
      <c r="B45" s="201" t="s">
        <v>83</v>
      </c>
      <c r="C45" s="202">
        <f>SUM(C34:C44)</f>
        <v>0</v>
      </c>
      <c r="D45" s="202">
        <f t="shared" ref="D45:J45" si="5">SUM(D34:D44)</f>
        <v>0</v>
      </c>
      <c r="E45" s="202">
        <f t="shared" si="5"/>
        <v>0</v>
      </c>
      <c r="F45" s="202">
        <f t="shared" si="5"/>
        <v>0</v>
      </c>
      <c r="G45" s="202">
        <f t="shared" si="5"/>
        <v>2</v>
      </c>
      <c r="H45" s="202">
        <f t="shared" si="5"/>
        <v>0</v>
      </c>
      <c r="I45" s="202">
        <f t="shared" si="5"/>
        <v>0</v>
      </c>
      <c r="J45" s="202">
        <f t="shared" si="5"/>
        <v>0</v>
      </c>
      <c r="K45" s="202">
        <f>SUM(K34:K44)</f>
        <v>2</v>
      </c>
    </row>
    <row r="46" spans="1:11" x14ac:dyDescent="0.2">
      <c r="A46" s="199" t="s">
        <v>238</v>
      </c>
      <c r="B46" s="223"/>
      <c r="C46" s="229"/>
      <c r="D46" s="229"/>
      <c r="E46" s="229"/>
      <c r="F46" s="229"/>
      <c r="G46" s="229"/>
      <c r="H46" s="229"/>
      <c r="I46" s="229"/>
      <c r="J46" s="229"/>
      <c r="K46" s="229"/>
    </row>
    <row r="47" spans="1:11" x14ac:dyDescent="0.2">
      <c r="A47" s="200" t="s">
        <v>190</v>
      </c>
      <c r="B47" s="211" t="s">
        <v>189</v>
      </c>
      <c r="C47" s="138"/>
      <c r="D47" s="139"/>
      <c r="E47" s="139"/>
      <c r="F47" s="139"/>
      <c r="G47" s="139"/>
      <c r="H47" s="139"/>
      <c r="I47" s="139"/>
      <c r="J47" s="139"/>
      <c r="K47" s="140"/>
    </row>
    <row r="48" spans="1:11" x14ac:dyDescent="0.2">
      <c r="A48" s="76" t="s">
        <v>204</v>
      </c>
      <c r="B48" s="119" t="s">
        <v>191</v>
      </c>
      <c r="C48" s="69"/>
      <c r="D48" s="69"/>
      <c r="E48" s="69"/>
      <c r="F48" s="69"/>
      <c r="G48" s="69"/>
      <c r="H48" s="69"/>
      <c r="I48" s="64"/>
      <c r="J48" s="70"/>
      <c r="K48" s="68">
        <f>SUM(C48:J48)</f>
        <v>0</v>
      </c>
    </row>
    <row r="49" spans="1:11" x14ac:dyDescent="0.2">
      <c r="A49" s="76" t="s">
        <v>205</v>
      </c>
      <c r="B49" s="119" t="s">
        <v>192</v>
      </c>
      <c r="C49" s="69"/>
      <c r="D49" s="69"/>
      <c r="E49" s="69"/>
      <c r="F49" s="69"/>
      <c r="G49" s="69"/>
      <c r="H49" s="69"/>
      <c r="I49" s="64"/>
      <c r="J49" s="70"/>
      <c r="K49" s="68">
        <f t="shared" ref="K49:K58" si="6">SUM(C49:J49)</f>
        <v>0</v>
      </c>
    </row>
    <row r="50" spans="1:11" x14ac:dyDescent="0.2">
      <c r="A50" s="76" t="s">
        <v>206</v>
      </c>
      <c r="B50" s="119" t="s">
        <v>193</v>
      </c>
      <c r="C50" s="69"/>
      <c r="D50" s="69"/>
      <c r="E50" s="69"/>
      <c r="F50" s="69"/>
      <c r="G50" s="69"/>
      <c r="H50" s="69"/>
      <c r="I50" s="64"/>
      <c r="J50" s="70"/>
      <c r="K50" s="68">
        <f t="shared" si="6"/>
        <v>0</v>
      </c>
    </row>
    <row r="51" spans="1:11" x14ac:dyDescent="0.2">
      <c r="A51" s="76" t="s">
        <v>207</v>
      </c>
      <c r="B51" s="119" t="s">
        <v>194</v>
      </c>
      <c r="C51" s="69"/>
      <c r="D51" s="69"/>
      <c r="E51" s="69"/>
      <c r="F51" s="69"/>
      <c r="G51" s="69"/>
      <c r="H51" s="69"/>
      <c r="I51" s="64"/>
      <c r="J51" s="70"/>
      <c r="K51" s="68">
        <f t="shared" si="6"/>
        <v>0</v>
      </c>
    </row>
    <row r="52" spans="1:11" x14ac:dyDescent="0.2">
      <c r="A52" s="76" t="s">
        <v>208</v>
      </c>
      <c r="B52" s="119" t="s">
        <v>195</v>
      </c>
      <c r="C52" s="69"/>
      <c r="D52" s="69"/>
      <c r="E52" s="69"/>
      <c r="F52" s="69"/>
      <c r="G52" s="69"/>
      <c r="H52" s="69"/>
      <c r="I52" s="64"/>
      <c r="J52" s="70"/>
      <c r="K52" s="68">
        <f t="shared" si="6"/>
        <v>0</v>
      </c>
    </row>
    <row r="53" spans="1:11" x14ac:dyDescent="0.2">
      <c r="A53" s="76" t="s">
        <v>209</v>
      </c>
      <c r="B53" s="119" t="s">
        <v>196</v>
      </c>
      <c r="C53" s="69"/>
      <c r="D53" s="69"/>
      <c r="E53" s="69"/>
      <c r="F53" s="69"/>
      <c r="G53" s="69"/>
      <c r="H53" s="69"/>
      <c r="I53" s="64"/>
      <c r="J53" s="70"/>
      <c r="K53" s="68">
        <f t="shared" si="6"/>
        <v>0</v>
      </c>
    </row>
    <row r="54" spans="1:11" x14ac:dyDescent="0.2">
      <c r="A54" s="76" t="s">
        <v>203</v>
      </c>
      <c r="B54" s="119" t="s">
        <v>197</v>
      </c>
      <c r="C54" s="69"/>
      <c r="D54" s="69"/>
      <c r="E54" s="69"/>
      <c r="F54" s="69"/>
      <c r="G54" s="69"/>
      <c r="H54" s="69"/>
      <c r="I54" s="64"/>
      <c r="J54" s="70"/>
      <c r="K54" s="68">
        <f t="shared" si="6"/>
        <v>0</v>
      </c>
    </row>
    <row r="55" spans="1:11" x14ac:dyDescent="0.2">
      <c r="A55" s="76" t="s">
        <v>210</v>
      </c>
      <c r="B55" s="119" t="s">
        <v>198</v>
      </c>
      <c r="C55" s="69"/>
      <c r="D55" s="69"/>
      <c r="E55" s="69"/>
      <c r="F55" s="69"/>
      <c r="G55" s="69"/>
      <c r="H55" s="69"/>
      <c r="I55" s="64"/>
      <c r="J55" s="70"/>
      <c r="K55" s="68">
        <f t="shared" si="6"/>
        <v>0</v>
      </c>
    </row>
    <row r="56" spans="1:11" x14ac:dyDescent="0.2">
      <c r="A56" s="76" t="s">
        <v>211</v>
      </c>
      <c r="B56" s="119" t="s">
        <v>199</v>
      </c>
      <c r="C56" s="69"/>
      <c r="D56" s="69"/>
      <c r="E56" s="69"/>
      <c r="F56" s="69"/>
      <c r="G56" s="69"/>
      <c r="H56" s="69"/>
      <c r="I56" s="64"/>
      <c r="J56" s="70"/>
      <c r="K56" s="68">
        <f t="shared" si="6"/>
        <v>0</v>
      </c>
    </row>
    <row r="57" spans="1:11" x14ac:dyDescent="0.2">
      <c r="A57" s="76" t="s">
        <v>212</v>
      </c>
      <c r="B57" s="119" t="s">
        <v>200</v>
      </c>
      <c r="C57" s="69"/>
      <c r="D57" s="69"/>
      <c r="E57" s="69"/>
      <c r="F57" s="69"/>
      <c r="G57" s="69"/>
      <c r="H57" s="69"/>
      <c r="I57" s="64"/>
      <c r="J57" s="70"/>
      <c r="K57" s="68">
        <f t="shared" si="6"/>
        <v>0</v>
      </c>
    </row>
    <row r="58" spans="1:11" x14ac:dyDescent="0.2">
      <c r="A58" s="76" t="s">
        <v>202</v>
      </c>
      <c r="B58" s="119" t="s">
        <v>201</v>
      </c>
      <c r="C58" s="69"/>
      <c r="D58" s="69"/>
      <c r="E58" s="69"/>
      <c r="F58" s="69"/>
      <c r="G58" s="69"/>
      <c r="H58" s="69"/>
      <c r="I58" s="64"/>
      <c r="J58" s="70"/>
      <c r="K58" s="68">
        <f t="shared" si="6"/>
        <v>0</v>
      </c>
    </row>
    <row r="59" spans="1:11" x14ac:dyDescent="0.2">
      <c r="A59" s="99" t="s">
        <v>82</v>
      </c>
      <c r="B59" s="201" t="s">
        <v>83</v>
      </c>
      <c r="C59" s="202">
        <f>SUM(C48:C58)</f>
        <v>0</v>
      </c>
      <c r="D59" s="202">
        <f t="shared" ref="D59:J59" si="7">SUM(D48:D58)</f>
        <v>0</v>
      </c>
      <c r="E59" s="202">
        <f t="shared" si="7"/>
        <v>0</v>
      </c>
      <c r="F59" s="202">
        <f t="shared" si="7"/>
        <v>0</v>
      </c>
      <c r="G59" s="202">
        <f t="shared" si="7"/>
        <v>0</v>
      </c>
      <c r="H59" s="202">
        <f t="shared" si="7"/>
        <v>0</v>
      </c>
      <c r="I59" s="202">
        <f t="shared" si="7"/>
        <v>0</v>
      </c>
      <c r="J59" s="202">
        <f t="shared" si="7"/>
        <v>0</v>
      </c>
      <c r="K59" s="202">
        <f>SUM(K48:K58)</f>
        <v>0</v>
      </c>
    </row>
    <row r="60" spans="1:11" x14ac:dyDescent="0.2">
      <c r="A60" s="199" t="s">
        <v>240</v>
      </c>
      <c r="B60" s="223"/>
      <c r="C60" s="226"/>
      <c r="D60" s="227"/>
      <c r="E60" s="227"/>
      <c r="F60" s="227"/>
      <c r="G60" s="227"/>
      <c r="H60" s="227"/>
      <c r="I60" s="227"/>
      <c r="J60" s="227"/>
      <c r="K60" s="228"/>
    </row>
    <row r="61" spans="1:11" x14ac:dyDescent="0.2">
      <c r="A61" s="200" t="s">
        <v>190</v>
      </c>
      <c r="B61" s="211" t="s">
        <v>189</v>
      </c>
      <c r="C61" s="138"/>
      <c r="D61" s="139"/>
      <c r="E61" s="139"/>
      <c r="F61" s="139"/>
      <c r="G61" s="139"/>
      <c r="H61" s="139"/>
      <c r="I61" s="139"/>
      <c r="J61" s="139"/>
      <c r="K61" s="140"/>
    </row>
    <row r="62" spans="1:11" x14ac:dyDescent="0.2">
      <c r="A62" s="76" t="s">
        <v>204</v>
      </c>
      <c r="B62" s="119" t="s">
        <v>191</v>
      </c>
      <c r="C62" s="69"/>
      <c r="D62" s="69"/>
      <c r="E62" s="69"/>
      <c r="F62" s="69"/>
      <c r="G62" s="69"/>
      <c r="H62" s="69"/>
      <c r="I62" s="64"/>
      <c r="J62" s="70"/>
      <c r="K62" s="68">
        <f>SUM(C62:J62)</f>
        <v>0</v>
      </c>
    </row>
    <row r="63" spans="1:11" x14ac:dyDescent="0.2">
      <c r="A63" s="76" t="s">
        <v>205</v>
      </c>
      <c r="B63" s="119" t="s">
        <v>192</v>
      </c>
      <c r="C63" s="69"/>
      <c r="D63" s="69"/>
      <c r="E63" s="69"/>
      <c r="F63" s="69"/>
      <c r="G63" s="69"/>
      <c r="H63" s="69"/>
      <c r="I63" s="64"/>
      <c r="J63" s="70"/>
      <c r="K63" s="68">
        <f t="shared" ref="K63:K72" si="8">SUM(C63:J63)</f>
        <v>0</v>
      </c>
    </row>
    <row r="64" spans="1:11" x14ac:dyDescent="0.2">
      <c r="A64" s="76" t="s">
        <v>206</v>
      </c>
      <c r="B64" s="119" t="s">
        <v>193</v>
      </c>
      <c r="C64" s="69"/>
      <c r="D64" s="69"/>
      <c r="E64" s="69"/>
      <c r="F64" s="69"/>
      <c r="G64" s="69"/>
      <c r="H64" s="69"/>
      <c r="I64" s="64"/>
      <c r="J64" s="70"/>
      <c r="K64" s="68">
        <f t="shared" si="8"/>
        <v>0</v>
      </c>
    </row>
    <row r="65" spans="1:11" x14ac:dyDescent="0.2">
      <c r="A65" s="76" t="s">
        <v>207</v>
      </c>
      <c r="B65" s="119" t="s">
        <v>194</v>
      </c>
      <c r="C65" s="69"/>
      <c r="D65" s="69"/>
      <c r="E65" s="69"/>
      <c r="F65" s="69"/>
      <c r="G65" s="69"/>
      <c r="H65" s="69"/>
      <c r="I65" s="64"/>
      <c r="J65" s="70"/>
      <c r="K65" s="68">
        <f t="shared" si="8"/>
        <v>0</v>
      </c>
    </row>
    <row r="66" spans="1:11" x14ac:dyDescent="0.2">
      <c r="A66" s="76" t="s">
        <v>208</v>
      </c>
      <c r="B66" s="119" t="s">
        <v>195</v>
      </c>
      <c r="C66" s="69"/>
      <c r="D66" s="69"/>
      <c r="E66" s="69"/>
      <c r="F66" s="69"/>
      <c r="G66" s="69"/>
      <c r="H66" s="69"/>
      <c r="I66" s="64"/>
      <c r="J66" s="70"/>
      <c r="K66" s="68">
        <f t="shared" si="8"/>
        <v>0</v>
      </c>
    </row>
    <row r="67" spans="1:11" x14ac:dyDescent="0.2">
      <c r="A67" s="76" t="s">
        <v>209</v>
      </c>
      <c r="B67" s="119" t="s">
        <v>196</v>
      </c>
      <c r="C67" s="69"/>
      <c r="D67" s="69"/>
      <c r="E67" s="69"/>
      <c r="F67" s="69"/>
      <c r="G67" s="69"/>
      <c r="H67" s="69"/>
      <c r="I67" s="64"/>
      <c r="J67" s="70"/>
      <c r="K67" s="68">
        <f t="shared" si="8"/>
        <v>0</v>
      </c>
    </row>
    <row r="68" spans="1:11" x14ac:dyDescent="0.2">
      <c r="A68" s="76" t="s">
        <v>203</v>
      </c>
      <c r="B68" s="119" t="s">
        <v>197</v>
      </c>
      <c r="C68" s="69"/>
      <c r="D68" s="69"/>
      <c r="E68" s="69"/>
      <c r="F68" s="69"/>
      <c r="G68" s="69"/>
      <c r="H68" s="69"/>
      <c r="I68" s="64"/>
      <c r="J68" s="70"/>
      <c r="K68" s="68">
        <f t="shared" si="8"/>
        <v>0</v>
      </c>
    </row>
    <row r="69" spans="1:11" x14ac:dyDescent="0.2">
      <c r="A69" s="76" t="s">
        <v>210</v>
      </c>
      <c r="B69" s="119" t="s">
        <v>198</v>
      </c>
      <c r="C69" s="69"/>
      <c r="D69" s="69"/>
      <c r="E69" s="69"/>
      <c r="F69" s="69"/>
      <c r="G69" s="69"/>
      <c r="H69" s="69"/>
      <c r="I69" s="64"/>
      <c r="J69" s="70"/>
      <c r="K69" s="68">
        <f t="shared" si="8"/>
        <v>0</v>
      </c>
    </row>
    <row r="70" spans="1:11" x14ac:dyDescent="0.2">
      <c r="A70" s="76" t="s">
        <v>211</v>
      </c>
      <c r="B70" s="119" t="s">
        <v>199</v>
      </c>
      <c r="C70" s="69"/>
      <c r="D70" s="69"/>
      <c r="E70" s="69"/>
      <c r="F70" s="69"/>
      <c r="G70" s="69"/>
      <c r="H70" s="69"/>
      <c r="I70" s="64"/>
      <c r="J70" s="70"/>
      <c r="K70" s="68">
        <f t="shared" si="8"/>
        <v>0</v>
      </c>
    </row>
    <row r="71" spans="1:11" x14ac:dyDescent="0.2">
      <c r="A71" s="76" t="s">
        <v>212</v>
      </c>
      <c r="B71" s="119" t="s">
        <v>200</v>
      </c>
      <c r="C71" s="69"/>
      <c r="D71" s="69"/>
      <c r="E71" s="69"/>
      <c r="F71" s="69"/>
      <c r="G71" s="69"/>
      <c r="H71" s="69"/>
      <c r="I71" s="64"/>
      <c r="J71" s="70"/>
      <c r="K71" s="68">
        <f t="shared" si="8"/>
        <v>0</v>
      </c>
    </row>
    <row r="72" spans="1:11" x14ac:dyDescent="0.2">
      <c r="A72" s="76" t="s">
        <v>202</v>
      </c>
      <c r="B72" s="119" t="s">
        <v>201</v>
      </c>
      <c r="C72" s="69"/>
      <c r="D72" s="69"/>
      <c r="E72" s="69"/>
      <c r="F72" s="69"/>
      <c r="G72" s="69"/>
      <c r="H72" s="69"/>
      <c r="I72" s="64"/>
      <c r="J72" s="70"/>
      <c r="K72" s="68">
        <f t="shared" si="8"/>
        <v>0</v>
      </c>
    </row>
    <row r="73" spans="1:11" x14ac:dyDescent="0.2">
      <c r="A73" s="99" t="s">
        <v>82</v>
      </c>
      <c r="B73" s="201" t="s">
        <v>83</v>
      </c>
      <c r="C73" s="202">
        <f>SUM(C62:C72)</f>
        <v>0</v>
      </c>
      <c r="D73" s="202">
        <f t="shared" ref="D73:J73" si="9">SUM(D62:D72)</f>
        <v>0</v>
      </c>
      <c r="E73" s="202">
        <f t="shared" si="9"/>
        <v>0</v>
      </c>
      <c r="F73" s="202">
        <f t="shared" si="9"/>
        <v>0</v>
      </c>
      <c r="G73" s="202">
        <f t="shared" si="9"/>
        <v>0</v>
      </c>
      <c r="H73" s="202">
        <f t="shared" si="9"/>
        <v>0</v>
      </c>
      <c r="I73" s="202">
        <f t="shared" si="9"/>
        <v>0</v>
      </c>
      <c r="J73" s="202">
        <f t="shared" si="9"/>
        <v>0</v>
      </c>
      <c r="K73" s="202">
        <f>SUM(K62:K72)</f>
        <v>0</v>
      </c>
    </row>
    <row r="74" spans="1:11" x14ac:dyDescent="0.2">
      <c r="A74" s="199" t="s">
        <v>234</v>
      </c>
      <c r="B74" s="223"/>
      <c r="C74" s="572"/>
      <c r="D74" s="572"/>
      <c r="E74" s="572"/>
      <c r="F74" s="572"/>
      <c r="G74" s="572"/>
      <c r="H74" s="572"/>
      <c r="I74" s="572"/>
      <c r="J74" s="572"/>
      <c r="K74" s="572"/>
    </row>
    <row r="75" spans="1:11" x14ac:dyDescent="0.2">
      <c r="A75" s="200" t="s">
        <v>190</v>
      </c>
      <c r="B75" s="211" t="s">
        <v>189</v>
      </c>
      <c r="C75" s="569"/>
      <c r="D75" s="570"/>
      <c r="E75" s="570"/>
      <c r="F75" s="570"/>
      <c r="G75" s="570"/>
      <c r="H75" s="570"/>
      <c r="I75" s="570"/>
      <c r="J75" s="570"/>
      <c r="K75" s="571"/>
    </row>
    <row r="76" spans="1:11" x14ac:dyDescent="0.2">
      <c r="A76" s="76" t="s">
        <v>204</v>
      </c>
      <c r="B76" s="119" t="s">
        <v>191</v>
      </c>
      <c r="C76" s="69"/>
      <c r="D76" s="69"/>
      <c r="E76" s="69"/>
      <c r="F76" s="69"/>
      <c r="G76" s="69"/>
      <c r="H76" s="69"/>
      <c r="I76" s="64"/>
      <c r="J76" s="70"/>
      <c r="K76" s="68">
        <f>SUM(C76:J76)</f>
        <v>0</v>
      </c>
    </row>
    <row r="77" spans="1:11" x14ac:dyDescent="0.2">
      <c r="A77" s="76" t="s">
        <v>205</v>
      </c>
      <c r="B77" s="119" t="s">
        <v>192</v>
      </c>
      <c r="C77" s="69"/>
      <c r="D77" s="69"/>
      <c r="E77" s="69"/>
      <c r="F77" s="69"/>
      <c r="G77" s="69"/>
      <c r="H77" s="69"/>
      <c r="I77" s="64"/>
      <c r="J77" s="70"/>
      <c r="K77" s="68">
        <f t="shared" ref="K77:K86" si="10">SUM(C77:J77)</f>
        <v>0</v>
      </c>
    </row>
    <row r="78" spans="1:11" x14ac:dyDescent="0.2">
      <c r="A78" s="76" t="s">
        <v>206</v>
      </c>
      <c r="B78" s="119" t="s">
        <v>193</v>
      </c>
      <c r="C78" s="69"/>
      <c r="D78" s="69"/>
      <c r="E78" s="69"/>
      <c r="F78" s="69"/>
      <c r="G78" s="69"/>
      <c r="H78" s="69"/>
      <c r="I78" s="64">
        <v>1</v>
      </c>
      <c r="J78" s="70">
        <v>1</v>
      </c>
      <c r="K78" s="68">
        <f t="shared" si="10"/>
        <v>2</v>
      </c>
    </row>
    <row r="79" spans="1:11" x14ac:dyDescent="0.2">
      <c r="A79" s="76" t="s">
        <v>207</v>
      </c>
      <c r="B79" s="119" t="s">
        <v>194</v>
      </c>
      <c r="C79" s="69"/>
      <c r="D79" s="69"/>
      <c r="E79" s="69"/>
      <c r="F79" s="69"/>
      <c r="G79" s="69"/>
      <c r="H79" s="69"/>
      <c r="I79" s="64"/>
      <c r="J79" s="70"/>
      <c r="K79" s="68">
        <f t="shared" si="10"/>
        <v>0</v>
      </c>
    </row>
    <row r="80" spans="1:11" x14ac:dyDescent="0.2">
      <c r="A80" s="76" t="s">
        <v>208</v>
      </c>
      <c r="B80" s="119" t="s">
        <v>195</v>
      </c>
      <c r="C80" s="69"/>
      <c r="D80" s="69"/>
      <c r="E80" s="69"/>
      <c r="F80" s="69"/>
      <c r="G80" s="69"/>
      <c r="H80" s="69"/>
      <c r="I80" s="64"/>
      <c r="J80" s="70"/>
      <c r="K80" s="68">
        <f t="shared" si="10"/>
        <v>0</v>
      </c>
    </row>
    <row r="81" spans="1:11" x14ac:dyDescent="0.2">
      <c r="A81" s="76" t="s">
        <v>209</v>
      </c>
      <c r="B81" s="119" t="s">
        <v>196</v>
      </c>
      <c r="C81" s="69"/>
      <c r="D81" s="69"/>
      <c r="E81" s="69"/>
      <c r="F81" s="69"/>
      <c r="G81" s="69"/>
      <c r="H81" s="69"/>
      <c r="I81" s="64"/>
      <c r="J81" s="70"/>
      <c r="K81" s="68">
        <f t="shared" si="10"/>
        <v>0</v>
      </c>
    </row>
    <row r="82" spans="1:11" x14ac:dyDescent="0.2">
      <c r="A82" s="76" t="s">
        <v>203</v>
      </c>
      <c r="B82" s="119" t="s">
        <v>197</v>
      </c>
      <c r="C82" s="69"/>
      <c r="D82" s="69"/>
      <c r="E82" s="69"/>
      <c r="F82" s="69"/>
      <c r="G82" s="69"/>
      <c r="H82" s="69"/>
      <c r="I82" s="64"/>
      <c r="J82" s="70"/>
      <c r="K82" s="68">
        <f t="shared" si="10"/>
        <v>0</v>
      </c>
    </row>
    <row r="83" spans="1:11" x14ac:dyDescent="0.2">
      <c r="A83" s="76" t="s">
        <v>210</v>
      </c>
      <c r="B83" s="119" t="s">
        <v>198</v>
      </c>
      <c r="C83" s="69"/>
      <c r="D83" s="69"/>
      <c r="E83" s="69"/>
      <c r="F83" s="69"/>
      <c r="G83" s="69"/>
      <c r="H83" s="69"/>
      <c r="I83" s="64"/>
      <c r="J83" s="70"/>
      <c r="K83" s="68">
        <f t="shared" si="10"/>
        <v>0</v>
      </c>
    </row>
    <row r="84" spans="1:11" x14ac:dyDescent="0.2">
      <c r="A84" s="76" t="s">
        <v>211</v>
      </c>
      <c r="B84" s="119" t="s">
        <v>199</v>
      </c>
      <c r="C84" s="69"/>
      <c r="D84" s="69"/>
      <c r="E84" s="69"/>
      <c r="F84" s="69"/>
      <c r="G84" s="69"/>
      <c r="H84" s="69"/>
      <c r="I84" s="64"/>
      <c r="J84" s="70"/>
      <c r="K84" s="68">
        <f t="shared" si="10"/>
        <v>0</v>
      </c>
    </row>
    <row r="85" spans="1:11" x14ac:dyDescent="0.2">
      <c r="A85" s="76" t="s">
        <v>212</v>
      </c>
      <c r="B85" s="119" t="s">
        <v>200</v>
      </c>
      <c r="C85" s="69"/>
      <c r="D85" s="69"/>
      <c r="E85" s="69"/>
      <c r="F85" s="69"/>
      <c r="G85" s="69"/>
      <c r="H85" s="69"/>
      <c r="I85" s="64"/>
      <c r="J85" s="70"/>
      <c r="K85" s="68">
        <f t="shared" si="10"/>
        <v>0</v>
      </c>
    </row>
    <row r="86" spans="1:11" x14ac:dyDescent="0.2">
      <c r="A86" s="76" t="s">
        <v>202</v>
      </c>
      <c r="B86" s="119" t="s">
        <v>201</v>
      </c>
      <c r="C86" s="69"/>
      <c r="D86" s="69"/>
      <c r="E86" s="69"/>
      <c r="F86" s="69"/>
      <c r="G86" s="69"/>
      <c r="H86" s="69"/>
      <c r="I86" s="64"/>
      <c r="J86" s="70"/>
      <c r="K86" s="68">
        <f t="shared" si="10"/>
        <v>0</v>
      </c>
    </row>
    <row r="87" spans="1:11" x14ac:dyDescent="0.2">
      <c r="A87" s="99" t="s">
        <v>82</v>
      </c>
      <c r="B87" s="201" t="s">
        <v>83</v>
      </c>
      <c r="C87" s="202">
        <f>SUM(C76:C86)</f>
        <v>0</v>
      </c>
      <c r="D87" s="202">
        <f t="shared" ref="D87:J87" si="11">SUM(D76:D86)</f>
        <v>0</v>
      </c>
      <c r="E87" s="202">
        <f t="shared" si="11"/>
        <v>0</v>
      </c>
      <c r="F87" s="202">
        <f t="shared" si="11"/>
        <v>0</v>
      </c>
      <c r="G87" s="202">
        <f t="shared" si="11"/>
        <v>0</v>
      </c>
      <c r="H87" s="202">
        <f t="shared" si="11"/>
        <v>0</v>
      </c>
      <c r="I87" s="202">
        <f t="shared" si="11"/>
        <v>1</v>
      </c>
      <c r="J87" s="202">
        <f t="shared" si="11"/>
        <v>1</v>
      </c>
      <c r="K87" s="202">
        <f>SUM(K76:K86)</f>
        <v>2</v>
      </c>
    </row>
    <row r="88" spans="1:11" x14ac:dyDescent="0.2">
      <c r="A88" s="199" t="s">
        <v>236</v>
      </c>
      <c r="B88" s="223"/>
      <c r="C88" s="573"/>
      <c r="D88" s="574"/>
      <c r="E88" s="574"/>
      <c r="F88" s="574"/>
      <c r="G88" s="574"/>
      <c r="H88" s="574"/>
      <c r="I88" s="574"/>
      <c r="J88" s="574"/>
      <c r="K88" s="575"/>
    </row>
    <row r="89" spans="1:11" x14ac:dyDescent="0.2">
      <c r="A89" s="200" t="s">
        <v>190</v>
      </c>
      <c r="B89" s="211" t="s">
        <v>189</v>
      </c>
      <c r="C89" s="569"/>
      <c r="D89" s="570"/>
      <c r="E89" s="570"/>
      <c r="F89" s="570"/>
      <c r="G89" s="570"/>
      <c r="H89" s="570"/>
      <c r="I89" s="570"/>
      <c r="J89" s="570"/>
      <c r="K89" s="571"/>
    </row>
    <row r="90" spans="1:11" x14ac:dyDescent="0.2">
      <c r="A90" s="76" t="s">
        <v>204</v>
      </c>
      <c r="B90" s="119" t="s">
        <v>191</v>
      </c>
      <c r="C90" s="69"/>
      <c r="D90" s="69"/>
      <c r="E90" s="69"/>
      <c r="F90" s="69"/>
      <c r="G90" s="69"/>
      <c r="H90" s="69"/>
      <c r="I90" s="64"/>
      <c r="J90" s="70"/>
      <c r="K90" s="68">
        <f>SUM(C90:J90)</f>
        <v>0</v>
      </c>
    </row>
    <row r="91" spans="1:11" x14ac:dyDescent="0.2">
      <c r="A91" s="76" t="s">
        <v>205</v>
      </c>
      <c r="B91" s="119" t="s">
        <v>192</v>
      </c>
      <c r="C91" s="69"/>
      <c r="D91" s="69"/>
      <c r="E91" s="69"/>
      <c r="F91" s="69"/>
      <c r="G91" s="69"/>
      <c r="H91" s="69"/>
      <c r="I91" s="64"/>
      <c r="J91" s="70"/>
      <c r="K91" s="68">
        <f t="shared" ref="K91:K100" si="12">SUM(C91:J91)</f>
        <v>0</v>
      </c>
    </row>
    <row r="92" spans="1:11" x14ac:dyDescent="0.2">
      <c r="A92" s="76" t="s">
        <v>206</v>
      </c>
      <c r="B92" s="119" t="s">
        <v>193</v>
      </c>
      <c r="C92" s="69"/>
      <c r="D92" s="69"/>
      <c r="E92" s="69"/>
      <c r="F92" s="69"/>
      <c r="G92" s="69"/>
      <c r="H92" s="69"/>
      <c r="I92" s="64"/>
      <c r="J92" s="70"/>
      <c r="K92" s="68">
        <f t="shared" si="12"/>
        <v>0</v>
      </c>
    </row>
    <row r="93" spans="1:11" x14ac:dyDescent="0.2">
      <c r="A93" s="76" t="s">
        <v>207</v>
      </c>
      <c r="B93" s="119" t="s">
        <v>194</v>
      </c>
      <c r="C93" s="69"/>
      <c r="D93" s="69"/>
      <c r="E93" s="69"/>
      <c r="F93" s="69"/>
      <c r="G93" s="69"/>
      <c r="H93" s="69"/>
      <c r="I93" s="64"/>
      <c r="J93" s="70"/>
      <c r="K93" s="68">
        <f t="shared" si="12"/>
        <v>0</v>
      </c>
    </row>
    <row r="94" spans="1:11" x14ac:dyDescent="0.2">
      <c r="A94" s="76" t="s">
        <v>208</v>
      </c>
      <c r="B94" s="119" t="s">
        <v>195</v>
      </c>
      <c r="C94" s="69"/>
      <c r="D94" s="69"/>
      <c r="E94" s="69"/>
      <c r="F94" s="69"/>
      <c r="G94" s="69"/>
      <c r="H94" s="69"/>
      <c r="I94" s="64"/>
      <c r="J94" s="70"/>
      <c r="K94" s="68">
        <f t="shared" si="12"/>
        <v>0</v>
      </c>
    </row>
    <row r="95" spans="1:11" x14ac:dyDescent="0.2">
      <c r="A95" s="76" t="s">
        <v>209</v>
      </c>
      <c r="B95" s="119" t="s">
        <v>196</v>
      </c>
      <c r="C95" s="69"/>
      <c r="D95" s="69"/>
      <c r="E95" s="69"/>
      <c r="F95" s="69"/>
      <c r="G95" s="69"/>
      <c r="H95" s="69"/>
      <c r="I95" s="64"/>
      <c r="J95" s="70"/>
      <c r="K95" s="68">
        <f t="shared" si="12"/>
        <v>0</v>
      </c>
    </row>
    <row r="96" spans="1:11" x14ac:dyDescent="0.2">
      <c r="A96" s="76" t="s">
        <v>203</v>
      </c>
      <c r="B96" s="119" t="s">
        <v>197</v>
      </c>
      <c r="C96" s="69"/>
      <c r="D96" s="69"/>
      <c r="E96" s="69"/>
      <c r="F96" s="69"/>
      <c r="G96" s="69"/>
      <c r="H96" s="69"/>
      <c r="I96" s="64"/>
      <c r="J96" s="70"/>
      <c r="K96" s="68">
        <f t="shared" si="12"/>
        <v>0</v>
      </c>
    </row>
    <row r="97" spans="1:11" x14ac:dyDescent="0.2">
      <c r="A97" s="76" t="s">
        <v>210</v>
      </c>
      <c r="B97" s="119" t="s">
        <v>198</v>
      </c>
      <c r="C97" s="69"/>
      <c r="D97" s="69"/>
      <c r="E97" s="69"/>
      <c r="F97" s="69"/>
      <c r="G97" s="69"/>
      <c r="H97" s="69"/>
      <c r="I97" s="64"/>
      <c r="J97" s="70"/>
      <c r="K97" s="68">
        <f t="shared" si="12"/>
        <v>0</v>
      </c>
    </row>
    <row r="98" spans="1:11" x14ac:dyDescent="0.2">
      <c r="A98" s="76" t="s">
        <v>211</v>
      </c>
      <c r="B98" s="119" t="s">
        <v>199</v>
      </c>
      <c r="C98" s="69"/>
      <c r="D98" s="69"/>
      <c r="E98" s="69"/>
      <c r="F98" s="69"/>
      <c r="G98" s="69"/>
      <c r="H98" s="69"/>
      <c r="I98" s="64"/>
      <c r="J98" s="70"/>
      <c r="K98" s="68">
        <f t="shared" si="12"/>
        <v>0</v>
      </c>
    </row>
    <row r="99" spans="1:11" x14ac:dyDescent="0.2">
      <c r="A99" s="76" t="s">
        <v>212</v>
      </c>
      <c r="B99" s="119" t="s">
        <v>200</v>
      </c>
      <c r="C99" s="69"/>
      <c r="D99" s="69"/>
      <c r="E99" s="69"/>
      <c r="F99" s="69"/>
      <c r="G99" s="69"/>
      <c r="H99" s="69"/>
      <c r="I99" s="64"/>
      <c r="J99" s="70"/>
      <c r="K99" s="68">
        <f t="shared" si="12"/>
        <v>0</v>
      </c>
    </row>
    <row r="100" spans="1:11" x14ac:dyDescent="0.2">
      <c r="A100" s="76" t="s">
        <v>202</v>
      </c>
      <c r="B100" s="119" t="s">
        <v>201</v>
      </c>
      <c r="C100" s="69"/>
      <c r="D100" s="69"/>
      <c r="E100" s="69"/>
      <c r="F100" s="69"/>
      <c r="G100" s="69"/>
      <c r="H100" s="69"/>
      <c r="I100" s="64"/>
      <c r="J100" s="70"/>
      <c r="K100" s="68">
        <f t="shared" si="12"/>
        <v>0</v>
      </c>
    </row>
    <row r="101" spans="1:11" x14ac:dyDescent="0.2">
      <c r="A101" s="99" t="s">
        <v>82</v>
      </c>
      <c r="B101" s="201" t="s">
        <v>83</v>
      </c>
      <c r="C101" s="202">
        <f>SUM(C90:C100)</f>
        <v>0</v>
      </c>
      <c r="D101" s="202">
        <f t="shared" ref="D101:J101" si="13">SUM(D90:D100)</f>
        <v>0</v>
      </c>
      <c r="E101" s="202">
        <f t="shared" si="13"/>
        <v>0</v>
      </c>
      <c r="F101" s="202">
        <f t="shared" si="13"/>
        <v>0</v>
      </c>
      <c r="G101" s="202">
        <f t="shared" si="13"/>
        <v>0</v>
      </c>
      <c r="H101" s="202">
        <f t="shared" si="13"/>
        <v>0</v>
      </c>
      <c r="I101" s="202">
        <f t="shared" si="13"/>
        <v>0</v>
      </c>
      <c r="J101" s="202">
        <f t="shared" si="13"/>
        <v>0</v>
      </c>
      <c r="K101" s="203">
        <f>SUM(K90:K100)</f>
        <v>0</v>
      </c>
    </row>
    <row r="102" spans="1:11" x14ac:dyDescent="0.2">
      <c r="A102" s="204" t="s">
        <v>237</v>
      </c>
      <c r="B102" s="205"/>
      <c r="C102" s="541"/>
      <c r="D102" s="542"/>
      <c r="E102" s="542"/>
      <c r="F102" s="542"/>
      <c r="G102" s="542"/>
      <c r="H102" s="542"/>
      <c r="I102" s="542"/>
      <c r="J102" s="542"/>
      <c r="K102" s="543"/>
    </row>
    <row r="103" spans="1:11" x14ac:dyDescent="0.2">
      <c r="A103" s="200" t="s">
        <v>190</v>
      </c>
      <c r="B103" s="211" t="s">
        <v>189</v>
      </c>
      <c r="C103" s="569"/>
      <c r="D103" s="570"/>
      <c r="E103" s="570"/>
      <c r="F103" s="570"/>
      <c r="G103" s="570"/>
      <c r="H103" s="570"/>
      <c r="I103" s="570"/>
      <c r="J103" s="570"/>
      <c r="K103" s="571"/>
    </row>
    <row r="104" spans="1:11" x14ac:dyDescent="0.2">
      <c r="A104" s="76" t="s">
        <v>204</v>
      </c>
      <c r="B104" s="119" t="s">
        <v>191</v>
      </c>
      <c r="C104" s="69"/>
      <c r="D104" s="69"/>
      <c r="E104" s="69"/>
      <c r="F104" s="69"/>
      <c r="G104" s="69"/>
      <c r="H104" s="69"/>
      <c r="I104" s="64"/>
      <c r="J104" s="70"/>
      <c r="K104" s="68">
        <f t="shared" ref="K104:K114" si="14">SUM(C104:J104)</f>
        <v>0</v>
      </c>
    </row>
    <row r="105" spans="1:11" x14ac:dyDescent="0.2">
      <c r="A105" s="76" t="s">
        <v>205</v>
      </c>
      <c r="B105" s="119" t="s">
        <v>192</v>
      </c>
      <c r="C105" s="69"/>
      <c r="D105" s="69"/>
      <c r="E105" s="69"/>
      <c r="F105" s="69"/>
      <c r="G105" s="69"/>
      <c r="H105" s="69"/>
      <c r="I105" s="64"/>
      <c r="J105" s="70"/>
      <c r="K105" s="68">
        <f t="shared" si="14"/>
        <v>0</v>
      </c>
    </row>
    <row r="106" spans="1:11" x14ac:dyDescent="0.2">
      <c r="A106" s="76" t="s">
        <v>206</v>
      </c>
      <c r="B106" s="119" t="s">
        <v>193</v>
      </c>
      <c r="C106" s="69"/>
      <c r="D106" s="69"/>
      <c r="E106" s="69"/>
      <c r="F106" s="69"/>
      <c r="G106" s="69"/>
      <c r="H106" s="69"/>
      <c r="I106" s="64"/>
      <c r="J106" s="70"/>
      <c r="K106" s="68">
        <f t="shared" si="14"/>
        <v>0</v>
      </c>
    </row>
    <row r="107" spans="1:11" x14ac:dyDescent="0.2">
      <c r="A107" s="76" t="s">
        <v>207</v>
      </c>
      <c r="B107" s="119" t="s">
        <v>194</v>
      </c>
      <c r="C107" s="69"/>
      <c r="D107" s="69"/>
      <c r="E107" s="69"/>
      <c r="F107" s="69"/>
      <c r="G107" s="69"/>
      <c r="H107" s="69"/>
      <c r="I107" s="64"/>
      <c r="J107" s="70"/>
      <c r="K107" s="68">
        <f t="shared" si="14"/>
        <v>0</v>
      </c>
    </row>
    <row r="108" spans="1:11" x14ac:dyDescent="0.2">
      <c r="A108" s="76" t="s">
        <v>208</v>
      </c>
      <c r="B108" s="119" t="s">
        <v>195</v>
      </c>
      <c r="C108" s="69"/>
      <c r="D108" s="69"/>
      <c r="E108" s="69"/>
      <c r="F108" s="69"/>
      <c r="G108" s="69"/>
      <c r="H108" s="69"/>
      <c r="I108" s="64"/>
      <c r="J108" s="70"/>
      <c r="K108" s="68">
        <f t="shared" si="14"/>
        <v>0</v>
      </c>
    </row>
    <row r="109" spans="1:11" x14ac:dyDescent="0.2">
      <c r="A109" s="76" t="s">
        <v>209</v>
      </c>
      <c r="B109" s="119" t="s">
        <v>196</v>
      </c>
      <c r="C109" s="69"/>
      <c r="D109" s="69"/>
      <c r="E109" s="69"/>
      <c r="F109" s="69"/>
      <c r="G109" s="69"/>
      <c r="H109" s="69"/>
      <c r="I109" s="64">
        <v>2</v>
      </c>
      <c r="J109" s="70">
        <v>1</v>
      </c>
      <c r="K109" s="68">
        <f t="shared" si="14"/>
        <v>3</v>
      </c>
    </row>
    <row r="110" spans="1:11" x14ac:dyDescent="0.2">
      <c r="A110" s="76" t="s">
        <v>203</v>
      </c>
      <c r="B110" s="119" t="s">
        <v>197</v>
      </c>
      <c r="C110" s="69"/>
      <c r="D110" s="69"/>
      <c r="E110" s="69"/>
      <c r="F110" s="69"/>
      <c r="G110" s="69"/>
      <c r="H110" s="69"/>
      <c r="I110" s="64"/>
      <c r="J110" s="70"/>
      <c r="K110" s="68">
        <f t="shared" si="14"/>
        <v>0</v>
      </c>
    </row>
    <row r="111" spans="1:11" x14ac:dyDescent="0.2">
      <c r="A111" s="76" t="s">
        <v>210</v>
      </c>
      <c r="B111" s="119" t="s">
        <v>198</v>
      </c>
      <c r="C111" s="69"/>
      <c r="D111" s="69"/>
      <c r="E111" s="69"/>
      <c r="F111" s="69"/>
      <c r="G111" s="69"/>
      <c r="H111" s="69"/>
      <c r="I111" s="64"/>
      <c r="J111" s="70"/>
      <c r="K111" s="68">
        <f t="shared" si="14"/>
        <v>0</v>
      </c>
    </row>
    <row r="112" spans="1:11" x14ac:dyDescent="0.2">
      <c r="A112" s="76" t="s">
        <v>211</v>
      </c>
      <c r="B112" s="119" t="s">
        <v>199</v>
      </c>
      <c r="C112" s="69"/>
      <c r="D112" s="69"/>
      <c r="E112" s="69"/>
      <c r="F112" s="69"/>
      <c r="G112" s="69"/>
      <c r="H112" s="69"/>
      <c r="I112" s="64"/>
      <c r="J112" s="70"/>
      <c r="K112" s="68">
        <f t="shared" si="14"/>
        <v>0</v>
      </c>
    </row>
    <row r="113" spans="1:11" x14ac:dyDescent="0.2">
      <c r="A113" s="76" t="s">
        <v>212</v>
      </c>
      <c r="B113" s="119" t="s">
        <v>200</v>
      </c>
      <c r="C113" s="71"/>
      <c r="D113" s="71"/>
      <c r="E113" s="71"/>
      <c r="F113" s="71"/>
      <c r="G113" s="71"/>
      <c r="H113" s="71"/>
      <c r="I113" s="72"/>
      <c r="J113" s="73"/>
      <c r="K113" s="74">
        <f t="shared" si="14"/>
        <v>0</v>
      </c>
    </row>
    <row r="114" spans="1:11" x14ac:dyDescent="0.2">
      <c r="A114" s="76" t="s">
        <v>202</v>
      </c>
      <c r="B114" s="119" t="s">
        <v>201</v>
      </c>
      <c r="C114" s="71"/>
      <c r="D114" s="71"/>
      <c r="E114" s="71"/>
      <c r="F114" s="71"/>
      <c r="G114" s="71"/>
      <c r="H114" s="71"/>
      <c r="I114" s="72"/>
      <c r="J114" s="73"/>
      <c r="K114" s="68">
        <f t="shared" si="14"/>
        <v>0</v>
      </c>
    </row>
    <row r="115" spans="1:11" x14ac:dyDescent="0.2">
      <c r="A115" s="206" t="s">
        <v>82</v>
      </c>
      <c r="B115" s="207" t="s">
        <v>83</v>
      </c>
      <c r="C115" s="202">
        <f>SUM(C104:C114)</f>
        <v>0</v>
      </c>
      <c r="D115" s="202">
        <f t="shared" ref="D115:J115" si="15">SUM(D104:D114)</f>
        <v>0</v>
      </c>
      <c r="E115" s="202">
        <f t="shared" si="15"/>
        <v>0</v>
      </c>
      <c r="F115" s="202">
        <f t="shared" si="15"/>
        <v>0</v>
      </c>
      <c r="G115" s="202">
        <f t="shared" si="15"/>
        <v>0</v>
      </c>
      <c r="H115" s="202">
        <f t="shared" si="15"/>
        <v>0</v>
      </c>
      <c r="I115" s="202">
        <f t="shared" si="15"/>
        <v>2</v>
      </c>
      <c r="J115" s="202">
        <f t="shared" si="15"/>
        <v>1</v>
      </c>
      <c r="K115" s="208">
        <f>SUM(K104:K114)</f>
        <v>3</v>
      </c>
    </row>
    <row r="116" spans="1:11" x14ac:dyDescent="0.2">
      <c r="A116" s="204" t="s">
        <v>242</v>
      </c>
      <c r="B116" s="205"/>
      <c r="C116" s="541"/>
      <c r="D116" s="542"/>
      <c r="E116" s="542"/>
      <c r="F116" s="542"/>
      <c r="G116" s="542"/>
      <c r="H116" s="542"/>
      <c r="I116" s="542"/>
      <c r="J116" s="542"/>
      <c r="K116" s="543"/>
    </row>
    <row r="117" spans="1:11" x14ac:dyDescent="0.2">
      <c r="A117" s="200" t="s">
        <v>190</v>
      </c>
      <c r="B117" s="211" t="s">
        <v>189</v>
      </c>
      <c r="C117" s="569"/>
      <c r="D117" s="570"/>
      <c r="E117" s="570"/>
      <c r="F117" s="570"/>
      <c r="G117" s="570"/>
      <c r="H117" s="570"/>
      <c r="I117" s="570"/>
      <c r="J117" s="570"/>
      <c r="K117" s="571"/>
    </row>
    <row r="118" spans="1:11" x14ac:dyDescent="0.2">
      <c r="A118" s="76" t="s">
        <v>204</v>
      </c>
      <c r="B118" s="119" t="s">
        <v>191</v>
      </c>
      <c r="C118" s="69"/>
      <c r="D118" s="69"/>
      <c r="E118" s="69"/>
      <c r="F118" s="69"/>
      <c r="G118" s="69"/>
      <c r="H118" s="69"/>
      <c r="I118" s="64"/>
      <c r="J118" s="70"/>
      <c r="K118" s="68">
        <f>SUM(C118:J118)</f>
        <v>0</v>
      </c>
    </row>
    <row r="119" spans="1:11" x14ac:dyDescent="0.2">
      <c r="A119" s="124" t="s">
        <v>205</v>
      </c>
      <c r="B119" s="149" t="s">
        <v>192</v>
      </c>
      <c r="C119" s="64"/>
      <c r="D119" s="64"/>
      <c r="E119" s="64"/>
      <c r="F119" s="64"/>
      <c r="G119" s="64"/>
      <c r="H119" s="64"/>
      <c r="I119" s="64"/>
      <c r="J119" s="70"/>
      <c r="K119" s="68">
        <f t="shared" ref="K119:K128" si="16">SUM(C119:J119)</f>
        <v>0</v>
      </c>
    </row>
    <row r="120" spans="1:11" x14ac:dyDescent="0.2">
      <c r="A120" s="124" t="s">
        <v>206</v>
      </c>
      <c r="B120" s="149" t="s">
        <v>193</v>
      </c>
      <c r="C120" s="64"/>
      <c r="D120" s="64"/>
      <c r="E120" s="64"/>
      <c r="F120" s="64"/>
      <c r="G120" s="64">
        <v>1</v>
      </c>
      <c r="H120" s="64"/>
      <c r="I120" s="64">
        <v>1</v>
      </c>
      <c r="J120" s="70">
        <v>1</v>
      </c>
      <c r="K120" s="68">
        <f t="shared" si="16"/>
        <v>3</v>
      </c>
    </row>
    <row r="121" spans="1:11" x14ac:dyDescent="0.2">
      <c r="A121" s="76" t="s">
        <v>207</v>
      </c>
      <c r="B121" s="119" t="s">
        <v>194</v>
      </c>
      <c r="C121" s="69"/>
      <c r="D121" s="69"/>
      <c r="E121" s="69"/>
      <c r="F121" s="69"/>
      <c r="G121" s="69"/>
      <c r="H121" s="69"/>
      <c r="I121" s="64">
        <v>1</v>
      </c>
      <c r="J121" s="70">
        <v>1</v>
      </c>
      <c r="K121" s="68">
        <f t="shared" si="16"/>
        <v>2</v>
      </c>
    </row>
    <row r="122" spans="1:11" x14ac:dyDescent="0.2">
      <c r="A122" s="76" t="s">
        <v>208</v>
      </c>
      <c r="B122" s="119" t="s">
        <v>195</v>
      </c>
      <c r="C122" s="69"/>
      <c r="D122" s="69"/>
      <c r="E122" s="69"/>
      <c r="F122" s="69"/>
      <c r="G122" s="69"/>
      <c r="H122" s="69"/>
      <c r="I122" s="64"/>
      <c r="J122" s="70"/>
      <c r="K122" s="68">
        <f t="shared" si="16"/>
        <v>0</v>
      </c>
    </row>
    <row r="123" spans="1:11" x14ac:dyDescent="0.2">
      <c r="A123" s="76" t="s">
        <v>209</v>
      </c>
      <c r="B123" s="119" t="s">
        <v>196</v>
      </c>
      <c r="C123" s="69"/>
      <c r="D123" s="69"/>
      <c r="E123" s="69"/>
      <c r="F123" s="69"/>
      <c r="G123" s="69"/>
      <c r="H123" s="69"/>
      <c r="I123" s="64">
        <v>2</v>
      </c>
      <c r="J123" s="70">
        <v>1</v>
      </c>
      <c r="K123" s="68">
        <f t="shared" si="16"/>
        <v>3</v>
      </c>
    </row>
    <row r="124" spans="1:11" x14ac:dyDescent="0.2">
      <c r="A124" s="76" t="s">
        <v>203</v>
      </c>
      <c r="B124" s="119" t="s">
        <v>197</v>
      </c>
      <c r="C124" s="69"/>
      <c r="D124" s="69"/>
      <c r="E124" s="69"/>
      <c r="F124" s="69"/>
      <c r="G124" s="69"/>
      <c r="H124" s="69"/>
      <c r="I124" s="64"/>
      <c r="J124" s="70"/>
      <c r="K124" s="68">
        <f t="shared" si="16"/>
        <v>0</v>
      </c>
    </row>
    <row r="125" spans="1:11" x14ac:dyDescent="0.2">
      <c r="A125" s="76" t="s">
        <v>210</v>
      </c>
      <c r="B125" s="119" t="s">
        <v>198</v>
      </c>
      <c r="C125" s="69"/>
      <c r="D125" s="69"/>
      <c r="E125" s="69"/>
      <c r="F125" s="69"/>
      <c r="G125" s="69"/>
      <c r="H125" s="69"/>
      <c r="I125" s="64"/>
      <c r="J125" s="70"/>
      <c r="K125" s="68">
        <f t="shared" si="16"/>
        <v>0</v>
      </c>
    </row>
    <row r="126" spans="1:11" x14ac:dyDescent="0.2">
      <c r="A126" s="76" t="s">
        <v>211</v>
      </c>
      <c r="B126" s="119" t="s">
        <v>199</v>
      </c>
      <c r="C126" s="69"/>
      <c r="D126" s="69"/>
      <c r="E126" s="69"/>
      <c r="F126" s="69"/>
      <c r="G126" s="69"/>
      <c r="H126" s="69"/>
      <c r="I126" s="64"/>
      <c r="J126" s="64"/>
      <c r="K126" s="68">
        <f t="shared" si="16"/>
        <v>0</v>
      </c>
    </row>
    <row r="127" spans="1:11" x14ac:dyDescent="0.2">
      <c r="A127" s="76" t="s">
        <v>212</v>
      </c>
      <c r="B127" s="119" t="s">
        <v>200</v>
      </c>
      <c r="C127" s="69"/>
      <c r="D127" s="69"/>
      <c r="E127" s="69"/>
      <c r="F127" s="69"/>
      <c r="G127" s="69"/>
      <c r="H127" s="69"/>
      <c r="I127" s="64"/>
      <c r="J127" s="64"/>
      <c r="K127" s="68">
        <f t="shared" si="16"/>
        <v>0</v>
      </c>
    </row>
    <row r="128" spans="1:11" ht="13.5" thickBot="1" x14ac:dyDescent="0.25">
      <c r="A128" s="77" t="s">
        <v>202</v>
      </c>
      <c r="B128" s="123" t="s">
        <v>201</v>
      </c>
      <c r="C128" s="71"/>
      <c r="D128" s="71"/>
      <c r="E128" s="71"/>
      <c r="F128" s="71"/>
      <c r="G128" s="71"/>
      <c r="H128" s="71"/>
      <c r="I128" s="72"/>
      <c r="J128" s="72"/>
      <c r="K128" s="74">
        <f t="shared" si="16"/>
        <v>0</v>
      </c>
    </row>
    <row r="129" spans="1:11" ht="13.5" thickBot="1" x14ac:dyDescent="0.25">
      <c r="A129" s="221" t="s">
        <v>84</v>
      </c>
      <c r="B129" s="215" t="s">
        <v>83</v>
      </c>
      <c r="C129" s="216">
        <f>SUM(C118:C128)</f>
        <v>0</v>
      </c>
      <c r="D129" s="216">
        <f>SUM(D118:D128)</f>
        <v>0</v>
      </c>
      <c r="E129" s="216">
        <f t="shared" ref="E129:F129" si="17">SUM(E101,E115)</f>
        <v>0</v>
      </c>
      <c r="F129" s="216">
        <f t="shared" si="17"/>
        <v>0</v>
      </c>
      <c r="G129" s="216">
        <f>SUM(G118:G128)</f>
        <v>1</v>
      </c>
      <c r="H129" s="216">
        <f>SUM(H118:H128)</f>
        <v>0</v>
      </c>
      <c r="I129" s="216">
        <f>SUM(I118:I128)</f>
        <v>4</v>
      </c>
      <c r="J129" s="216">
        <f>SUM(J118:J128)</f>
        <v>3</v>
      </c>
      <c r="K129" s="217">
        <f>SUM(C129:J129)</f>
        <v>8</v>
      </c>
    </row>
    <row r="131" spans="1:11" x14ac:dyDescent="0.2">
      <c r="A131" s="2" t="s">
        <v>5</v>
      </c>
    </row>
    <row r="132" spans="1:11" x14ac:dyDescent="0.2">
      <c r="A132" s="4" t="s">
        <v>6</v>
      </c>
    </row>
  </sheetData>
  <sheetProtection password="CC6B" sheet="1" objects="1" scenarios="1"/>
  <mergeCells count="13">
    <mergeCell ref="C103:K103"/>
    <mergeCell ref="C116:K116"/>
    <mergeCell ref="C117:K117"/>
    <mergeCell ref="C74:K74"/>
    <mergeCell ref="C75:K75"/>
    <mergeCell ref="C88:K88"/>
    <mergeCell ref="C89:K89"/>
    <mergeCell ref="C102:K102"/>
    <mergeCell ref="A1:K1"/>
    <mergeCell ref="C2:D2"/>
    <mergeCell ref="E2:F2"/>
    <mergeCell ref="G2:H2"/>
    <mergeCell ref="I2:J2"/>
  </mergeCells>
  <pageMargins left="0.70866141732283472" right="0.70866141732283472" top="0.74803149606299213" bottom="0.74803149606299213" header="0.31496062992125984" footer="0.31496062992125984"/>
  <pageSetup paperSize="9" scale="80" firstPageNumber="101" fitToWidth="0" fitToHeight="0" orientation="landscape" useFirstPageNumber="1" r:id="rId1"/>
  <headerFooter>
    <oddFooter>&amp;C&amp;P</oddFooter>
  </headerFooter>
  <rowBreaks count="2" manualBreakCount="2">
    <brk id="45" max="16383" man="1"/>
    <brk id="8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I23"/>
  <sheetViews>
    <sheetView zoomScaleNormal="100" workbookViewId="0">
      <selection activeCell="B22" sqref="B22"/>
    </sheetView>
  </sheetViews>
  <sheetFormatPr defaultColWidth="9.140625" defaultRowHeight="12.75" x14ac:dyDescent="0.2"/>
  <cols>
    <col min="1" max="1" width="51.42578125" style="2" customWidth="1"/>
    <col min="2" max="2" width="51.42578125" style="3" customWidth="1"/>
    <col min="3" max="3" width="9.140625" style="1"/>
    <col min="4" max="4" width="35" style="1" bestFit="1" customWidth="1"/>
    <col min="5" max="5" width="9.140625" style="310"/>
    <col min="6" max="6" width="10.28515625" style="310" customWidth="1"/>
    <col min="7" max="7" width="11" style="310" customWidth="1"/>
    <col min="8" max="9" width="9.140625" style="310"/>
    <col min="10" max="16384" width="9.140625" style="1"/>
  </cols>
  <sheetData>
    <row r="1" spans="1:9" ht="25.5" customHeight="1" x14ac:dyDescent="0.2">
      <c r="A1" s="577" t="s">
        <v>137</v>
      </c>
      <c r="B1" s="565"/>
      <c r="D1" s="578" t="s">
        <v>151</v>
      </c>
      <c r="E1" s="579"/>
      <c r="F1" s="579"/>
      <c r="G1" s="579"/>
      <c r="H1" s="579"/>
      <c r="I1" s="580"/>
    </row>
    <row r="2" spans="1:9" s="5" customFormat="1" ht="38.25" customHeight="1" x14ac:dyDescent="0.2">
      <c r="A2" s="198" t="s">
        <v>288</v>
      </c>
      <c r="B2" s="19" t="s">
        <v>252</v>
      </c>
      <c r="C2" s="1"/>
      <c r="D2" s="198" t="s">
        <v>288</v>
      </c>
      <c r="E2" s="185" t="s">
        <v>0</v>
      </c>
      <c r="F2" s="185" t="s">
        <v>2</v>
      </c>
      <c r="G2" s="185" t="s">
        <v>1</v>
      </c>
      <c r="H2" s="185" t="s">
        <v>3</v>
      </c>
      <c r="I2" s="186" t="s">
        <v>69</v>
      </c>
    </row>
    <row r="3" spans="1:9" s="5" customFormat="1" ht="25.5" x14ac:dyDescent="0.2">
      <c r="A3" s="230" t="s">
        <v>12</v>
      </c>
      <c r="B3" s="41" t="s">
        <v>253</v>
      </c>
      <c r="C3" s="1"/>
      <c r="D3" s="49" t="s">
        <v>85</v>
      </c>
      <c r="E3" s="185"/>
      <c r="F3" s="185"/>
      <c r="G3" s="185">
        <v>2</v>
      </c>
      <c r="H3" s="185"/>
      <c r="I3" s="186">
        <f>SUM(E3:H3)</f>
        <v>2</v>
      </c>
    </row>
    <row r="4" spans="1:9" ht="12.75" customHeight="1" thickBot="1" x14ac:dyDescent="0.25">
      <c r="A4" s="11" t="s">
        <v>10</v>
      </c>
      <c r="B4" s="39" t="s">
        <v>254</v>
      </c>
      <c r="D4" s="50" t="s">
        <v>162</v>
      </c>
      <c r="E4" s="538"/>
      <c r="F4" s="538"/>
      <c r="G4" s="538">
        <v>4</v>
      </c>
      <c r="H4" s="538"/>
      <c r="I4" s="539">
        <f>SUM(E4:H4)</f>
        <v>4</v>
      </c>
    </row>
    <row r="5" spans="1:9" ht="12.75" customHeight="1" x14ac:dyDescent="0.2">
      <c r="A5" s="11" t="s">
        <v>11</v>
      </c>
      <c r="B5" s="39"/>
    </row>
    <row r="6" spans="1:9" ht="12.75" customHeight="1" x14ac:dyDescent="0.2">
      <c r="A6" s="40" t="s">
        <v>14</v>
      </c>
      <c r="B6" s="39" t="s">
        <v>255</v>
      </c>
    </row>
    <row r="7" spans="1:9" ht="25.5" customHeight="1" x14ac:dyDescent="0.2">
      <c r="A7" s="11" t="s">
        <v>15</v>
      </c>
      <c r="B7" s="39" t="s">
        <v>256</v>
      </c>
    </row>
    <row r="8" spans="1:9" ht="15.75" thickBot="1" x14ac:dyDescent="0.3">
      <c r="A8" s="57" t="s">
        <v>71</v>
      </c>
      <c r="B8" s="150">
        <v>3</v>
      </c>
    </row>
    <row r="9" spans="1:9" x14ac:dyDescent="0.2">
      <c r="A9" s="37" t="s">
        <v>13</v>
      </c>
      <c r="B9" s="38" t="s">
        <v>257</v>
      </c>
    </row>
    <row r="10" spans="1:9" x14ac:dyDescent="0.2">
      <c r="A10" s="11" t="s">
        <v>10</v>
      </c>
      <c r="B10" s="39" t="s">
        <v>254</v>
      </c>
    </row>
    <row r="11" spans="1:9" x14ac:dyDescent="0.2">
      <c r="A11" s="11" t="s">
        <v>11</v>
      </c>
      <c r="B11" s="39"/>
    </row>
    <row r="12" spans="1:9" x14ac:dyDescent="0.2">
      <c r="A12" s="40" t="s">
        <v>14</v>
      </c>
      <c r="B12" s="39" t="s">
        <v>255</v>
      </c>
    </row>
    <row r="13" spans="1:9" ht="25.5" x14ac:dyDescent="0.2">
      <c r="A13" s="11" t="s">
        <v>15</v>
      </c>
      <c r="B13" s="39" t="s">
        <v>256</v>
      </c>
    </row>
    <row r="14" spans="1:9" ht="15.75" thickBot="1" x14ac:dyDescent="0.3">
      <c r="A14" s="56" t="s">
        <v>71</v>
      </c>
      <c r="B14" s="151">
        <v>1</v>
      </c>
    </row>
    <row r="16" spans="1:9" ht="15" x14ac:dyDescent="0.25">
      <c r="A16" s="36"/>
      <c r="B16" s="35"/>
    </row>
    <row r="17" spans="1:4" ht="15" x14ac:dyDescent="0.2">
      <c r="A17" s="576"/>
      <c r="B17" s="576"/>
    </row>
    <row r="18" spans="1:4" ht="15" x14ac:dyDescent="0.2">
      <c r="A18" s="576"/>
      <c r="B18" s="576"/>
    </row>
    <row r="19" spans="1:4" ht="15" x14ac:dyDescent="0.2">
      <c r="A19" s="576"/>
      <c r="B19" s="576"/>
    </row>
    <row r="23" spans="1:4" x14ac:dyDescent="0.2">
      <c r="D23" s="1" t="s">
        <v>310</v>
      </c>
    </row>
  </sheetData>
  <sheetProtection password="CC6B" sheet="1" objects="1" scenarios="1"/>
  <mergeCells count="5">
    <mergeCell ref="A19:B19"/>
    <mergeCell ref="A1:B1"/>
    <mergeCell ref="A17:B17"/>
    <mergeCell ref="A18:B18"/>
    <mergeCell ref="D1:I1"/>
  </mergeCells>
  <pageMargins left="0.70866141732283472" right="0.70866141732283472" top="0.74803149606299213" bottom="0.74803149606299213" header="0.31496062992125984" footer="0.31496062992125984"/>
  <pageSetup paperSize="9" scale="66" firstPageNumber="104" fitToHeight="0" orientation="landscape" useFirstPageNumber="1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I44"/>
  <sheetViews>
    <sheetView zoomScaleNormal="100" workbookViewId="0">
      <selection activeCell="D18" sqref="D18"/>
    </sheetView>
  </sheetViews>
  <sheetFormatPr defaultColWidth="9.140625" defaultRowHeight="12.75" x14ac:dyDescent="0.2"/>
  <cols>
    <col min="1" max="1" width="42.42578125" style="2" customWidth="1"/>
    <col min="2" max="2" width="58.42578125" style="3" customWidth="1"/>
    <col min="3" max="3" width="9.140625" style="1"/>
    <col min="4" max="4" width="35" style="1" bestFit="1" customWidth="1"/>
    <col min="5" max="5" width="9.140625" style="1"/>
    <col min="6" max="6" width="10.28515625" style="1" customWidth="1"/>
    <col min="7" max="7" width="11" style="1" customWidth="1"/>
    <col min="8" max="16384" width="9.140625" style="1"/>
  </cols>
  <sheetData>
    <row r="1" spans="1:9" ht="39.75" customHeight="1" x14ac:dyDescent="0.2">
      <c r="A1" s="581" t="s">
        <v>371</v>
      </c>
      <c r="B1" s="582"/>
      <c r="D1" s="578" t="s">
        <v>150</v>
      </c>
      <c r="E1" s="579"/>
      <c r="F1" s="579"/>
      <c r="G1" s="579"/>
      <c r="H1" s="579"/>
      <c r="I1" s="580"/>
    </row>
    <row r="2" spans="1:9" ht="39.75" customHeight="1" x14ac:dyDescent="0.2">
      <c r="A2" s="198" t="s">
        <v>288</v>
      </c>
      <c r="B2" s="233"/>
      <c r="C2" s="23"/>
      <c r="D2" s="236" t="s">
        <v>288</v>
      </c>
      <c r="E2" s="183" t="s">
        <v>0</v>
      </c>
      <c r="F2" s="183" t="s">
        <v>2</v>
      </c>
      <c r="G2" s="183" t="s">
        <v>1</v>
      </c>
      <c r="H2" s="183" t="s">
        <v>3</v>
      </c>
      <c r="I2" s="186" t="s">
        <v>69</v>
      </c>
    </row>
    <row r="3" spans="1:9" s="5" customFormat="1" ht="15" customHeight="1" x14ac:dyDescent="0.25">
      <c r="A3" s="584" t="s">
        <v>286</v>
      </c>
      <c r="B3" s="585"/>
      <c r="D3" s="237" t="s">
        <v>85</v>
      </c>
      <c r="E3" s="183"/>
      <c r="F3" s="183"/>
      <c r="G3" s="183"/>
      <c r="H3" s="183">
        <v>7</v>
      </c>
      <c r="I3" s="190">
        <f>SUM(E3:H3)</f>
        <v>7</v>
      </c>
    </row>
    <row r="4" spans="1:9" s="5" customFormat="1" ht="12.75" customHeight="1" thickBot="1" x14ac:dyDescent="0.25">
      <c r="A4" s="99" t="s">
        <v>16</v>
      </c>
      <c r="B4" s="100" t="s">
        <v>258</v>
      </c>
      <c r="D4" s="238" t="s">
        <v>162</v>
      </c>
      <c r="E4" s="234"/>
      <c r="F4" s="234"/>
      <c r="G4" s="234"/>
      <c r="H4" s="234">
        <v>52</v>
      </c>
      <c r="I4" s="235">
        <f>SUM(E4:H4)</f>
        <v>52</v>
      </c>
    </row>
    <row r="5" spans="1:9" s="5" customFormat="1" ht="12.75" customHeight="1" x14ac:dyDescent="0.2">
      <c r="A5" s="99" t="s">
        <v>215</v>
      </c>
      <c r="B5" s="152" t="s">
        <v>196</v>
      </c>
      <c r="D5" s="239"/>
    </row>
    <row r="6" spans="1:9" ht="12.75" customHeight="1" x14ac:dyDescent="0.2">
      <c r="A6" s="76" t="s">
        <v>372</v>
      </c>
      <c r="B6" s="98" t="s">
        <v>259</v>
      </c>
    </row>
    <row r="7" spans="1:9" ht="25.5" customHeight="1" x14ac:dyDescent="0.2">
      <c r="A7" s="76" t="s">
        <v>15</v>
      </c>
      <c r="B7" s="98" t="s">
        <v>260</v>
      </c>
    </row>
    <row r="8" spans="1:9" ht="15.75" thickBot="1" x14ac:dyDescent="0.3">
      <c r="A8" s="56" t="s">
        <v>71</v>
      </c>
      <c r="B8" s="153">
        <v>9</v>
      </c>
    </row>
    <row r="9" spans="1:9" x14ac:dyDescent="0.2">
      <c r="A9" s="231" t="s">
        <v>17</v>
      </c>
      <c r="B9" s="232" t="s">
        <v>261</v>
      </c>
    </row>
    <row r="10" spans="1:9" ht="12.75" customHeight="1" x14ac:dyDescent="0.2">
      <c r="A10" s="99" t="s">
        <v>215</v>
      </c>
      <c r="B10" s="152" t="s">
        <v>196</v>
      </c>
    </row>
    <row r="11" spans="1:9" x14ac:dyDescent="0.2">
      <c r="A11" s="76" t="s">
        <v>372</v>
      </c>
      <c r="B11" s="98" t="s">
        <v>259</v>
      </c>
    </row>
    <row r="12" spans="1:9" ht="25.5" x14ac:dyDescent="0.2">
      <c r="A12" s="76" t="s">
        <v>15</v>
      </c>
      <c r="B12" s="98" t="s">
        <v>260</v>
      </c>
    </row>
    <row r="13" spans="1:9" ht="15.75" thickBot="1" x14ac:dyDescent="0.3">
      <c r="A13" s="56" t="s">
        <v>71</v>
      </c>
      <c r="B13" s="153">
        <v>7</v>
      </c>
    </row>
    <row r="14" spans="1:9" ht="12.75" customHeight="1" x14ac:dyDescent="0.25">
      <c r="A14" s="586" t="s">
        <v>237</v>
      </c>
      <c r="B14" s="587"/>
    </row>
    <row r="15" spans="1:9" x14ac:dyDescent="0.2">
      <c r="A15" s="99" t="s">
        <v>17</v>
      </c>
      <c r="B15" s="100" t="s">
        <v>262</v>
      </c>
    </row>
    <row r="16" spans="1:9" x14ac:dyDescent="0.2">
      <c r="A16" s="99" t="s">
        <v>215</v>
      </c>
      <c r="B16" s="154" t="s">
        <v>198</v>
      </c>
    </row>
    <row r="17" spans="1:7" x14ac:dyDescent="0.2">
      <c r="A17" s="76" t="s">
        <v>372</v>
      </c>
      <c r="B17" s="98" t="s">
        <v>259</v>
      </c>
    </row>
    <row r="18" spans="1:7" ht="25.5" x14ac:dyDescent="0.2">
      <c r="A18" s="76" t="s">
        <v>15</v>
      </c>
      <c r="B18" s="98" t="s">
        <v>260</v>
      </c>
      <c r="G18" s="1" t="s">
        <v>310</v>
      </c>
    </row>
    <row r="19" spans="1:7" ht="15.75" thickBot="1" x14ac:dyDescent="0.3">
      <c r="A19" s="56" t="s">
        <v>71</v>
      </c>
      <c r="B19" s="153">
        <v>10</v>
      </c>
    </row>
    <row r="20" spans="1:7" x14ac:dyDescent="0.2">
      <c r="A20" s="99" t="s">
        <v>17</v>
      </c>
      <c r="B20" s="100" t="s">
        <v>263</v>
      </c>
    </row>
    <row r="21" spans="1:7" x14ac:dyDescent="0.2">
      <c r="A21" s="99" t="s">
        <v>215</v>
      </c>
      <c r="B21" s="154" t="s">
        <v>196</v>
      </c>
    </row>
    <row r="22" spans="1:7" ht="31.5" customHeight="1" x14ac:dyDescent="0.2">
      <c r="A22" s="240" t="s">
        <v>372</v>
      </c>
      <c r="B22" s="241" t="s">
        <v>264</v>
      </c>
    </row>
    <row r="23" spans="1:7" ht="25.5" x14ac:dyDescent="0.2">
      <c r="A23" s="76" t="s">
        <v>15</v>
      </c>
      <c r="B23" s="98" t="s">
        <v>260</v>
      </c>
    </row>
    <row r="24" spans="1:7" ht="15.75" thickBot="1" x14ac:dyDescent="0.3">
      <c r="A24" s="56" t="s">
        <v>71</v>
      </c>
      <c r="B24" s="153">
        <v>3</v>
      </c>
    </row>
    <row r="25" spans="1:7" x14ac:dyDescent="0.2">
      <c r="A25" s="231" t="s">
        <v>17</v>
      </c>
      <c r="B25" s="232" t="s">
        <v>265</v>
      </c>
    </row>
    <row r="26" spans="1:7" x14ac:dyDescent="0.2">
      <c r="A26" s="231" t="s">
        <v>215</v>
      </c>
      <c r="B26" s="242" t="s">
        <v>196</v>
      </c>
    </row>
    <row r="27" spans="1:7" ht="30" customHeight="1" x14ac:dyDescent="0.2">
      <c r="A27" s="240" t="s">
        <v>372</v>
      </c>
      <c r="B27" s="241" t="s">
        <v>264</v>
      </c>
    </row>
    <row r="28" spans="1:7" ht="25.5" x14ac:dyDescent="0.2">
      <c r="A28" s="240" t="s">
        <v>15</v>
      </c>
      <c r="B28" s="243" t="s">
        <v>260</v>
      </c>
    </row>
    <row r="29" spans="1:7" ht="15.75" thickBot="1" x14ac:dyDescent="0.25">
      <c r="A29" s="244" t="s">
        <v>71</v>
      </c>
      <c r="B29" s="245">
        <v>0</v>
      </c>
    </row>
    <row r="30" spans="1:7" ht="15" x14ac:dyDescent="0.2">
      <c r="A30" s="588" t="s">
        <v>321</v>
      </c>
      <c r="B30" s="589"/>
    </row>
    <row r="31" spans="1:7" x14ac:dyDescent="0.2">
      <c r="A31" s="231" t="s">
        <v>17</v>
      </c>
      <c r="B31" s="232" t="s">
        <v>266</v>
      </c>
    </row>
    <row r="32" spans="1:7" x14ac:dyDescent="0.2">
      <c r="A32" s="231" t="s">
        <v>215</v>
      </c>
      <c r="B32" s="242" t="s">
        <v>194</v>
      </c>
    </row>
    <row r="33" spans="1:2" x14ac:dyDescent="0.2">
      <c r="A33" s="240" t="s">
        <v>372</v>
      </c>
      <c r="B33" s="243" t="s">
        <v>267</v>
      </c>
    </row>
    <row r="34" spans="1:2" ht="25.5" x14ac:dyDescent="0.2">
      <c r="A34" s="240" t="s">
        <v>15</v>
      </c>
      <c r="B34" s="243" t="s">
        <v>260</v>
      </c>
    </row>
    <row r="35" spans="1:2" ht="15.75" thickBot="1" x14ac:dyDescent="0.25">
      <c r="A35" s="244" t="s">
        <v>71</v>
      </c>
      <c r="B35" s="245">
        <v>12</v>
      </c>
    </row>
    <row r="36" spans="1:2" x14ac:dyDescent="0.2">
      <c r="A36" s="231" t="s">
        <v>17</v>
      </c>
      <c r="B36" s="232" t="s">
        <v>268</v>
      </c>
    </row>
    <row r="37" spans="1:2" x14ac:dyDescent="0.2">
      <c r="A37" s="231" t="s">
        <v>215</v>
      </c>
      <c r="B37" s="242" t="s">
        <v>194</v>
      </c>
    </row>
    <row r="38" spans="1:2" x14ac:dyDescent="0.2">
      <c r="A38" s="240" t="s">
        <v>372</v>
      </c>
      <c r="B38" s="243" t="s">
        <v>267</v>
      </c>
    </row>
    <row r="39" spans="1:2" ht="25.5" x14ac:dyDescent="0.2">
      <c r="A39" s="240" t="s">
        <v>15</v>
      </c>
      <c r="B39" s="243" t="s">
        <v>260</v>
      </c>
    </row>
    <row r="40" spans="1:2" ht="15.75" thickBot="1" x14ac:dyDescent="0.25">
      <c r="A40" s="244" t="s">
        <v>71</v>
      </c>
      <c r="B40" s="245">
        <v>11</v>
      </c>
    </row>
    <row r="43" spans="1:2" x14ac:dyDescent="0.2">
      <c r="A43" s="583"/>
      <c r="B43" s="583"/>
    </row>
    <row r="44" spans="1:2" x14ac:dyDescent="0.2">
      <c r="A44" s="583"/>
      <c r="B44" s="583"/>
    </row>
  </sheetData>
  <sheetProtection password="CC6B" sheet="1" objects="1" scenarios="1"/>
  <mergeCells count="6">
    <mergeCell ref="A1:B1"/>
    <mergeCell ref="D1:I1"/>
    <mergeCell ref="A43:B44"/>
    <mergeCell ref="A3:B3"/>
    <mergeCell ref="A14:B14"/>
    <mergeCell ref="A30:B30"/>
  </mergeCells>
  <pageMargins left="0.70866141732283472" right="0.70866141732283472" top="0.74803149606299213" bottom="0.74803149606299213" header="0.31496062992125984" footer="0.31496062992125984"/>
  <pageSetup paperSize="9" scale="67" firstPageNumber="105" orientation="landscape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I21"/>
  <sheetViews>
    <sheetView zoomScaleNormal="100" workbookViewId="0">
      <selection activeCell="E19" sqref="E19"/>
    </sheetView>
  </sheetViews>
  <sheetFormatPr defaultColWidth="9.140625" defaultRowHeight="12.75" x14ac:dyDescent="0.2"/>
  <cols>
    <col min="1" max="1" width="38.5703125" style="2" customWidth="1"/>
    <col min="2" max="2" width="51.28515625" style="3" customWidth="1"/>
    <col min="3" max="3" width="9.140625" style="1" customWidth="1"/>
    <col min="4" max="4" width="35" style="1" bestFit="1" customWidth="1"/>
    <col min="5" max="5" width="9.140625" style="1"/>
    <col min="6" max="6" width="10.28515625" style="1" customWidth="1"/>
    <col min="7" max="7" width="11" style="1" customWidth="1"/>
    <col min="8" max="16384" width="9.140625" style="1"/>
  </cols>
  <sheetData>
    <row r="1" spans="1:9" ht="34.5" customHeight="1" x14ac:dyDescent="0.2">
      <c r="A1" s="581" t="s">
        <v>182</v>
      </c>
      <c r="B1" s="582"/>
      <c r="D1" s="578" t="s">
        <v>149</v>
      </c>
      <c r="E1" s="579"/>
      <c r="F1" s="579"/>
      <c r="G1" s="579"/>
      <c r="H1" s="579"/>
      <c r="I1" s="580"/>
    </row>
    <row r="2" spans="1:9" s="5" customFormat="1" ht="38.25" customHeight="1" x14ac:dyDescent="0.2">
      <c r="A2" s="198" t="s">
        <v>288</v>
      </c>
      <c r="B2" s="19"/>
      <c r="D2" s="53" t="s">
        <v>9</v>
      </c>
      <c r="E2" s="96" t="s">
        <v>0</v>
      </c>
      <c r="F2" s="96" t="s">
        <v>2</v>
      </c>
      <c r="G2" s="96" t="s">
        <v>1</v>
      </c>
      <c r="H2" s="96" t="s">
        <v>3</v>
      </c>
      <c r="I2" s="97" t="s">
        <v>69</v>
      </c>
    </row>
    <row r="3" spans="1:9" s="5" customFormat="1" x14ac:dyDescent="0.2">
      <c r="A3" s="12" t="s">
        <v>16</v>
      </c>
      <c r="B3" s="24" t="s">
        <v>269</v>
      </c>
      <c r="D3" s="49" t="s">
        <v>85</v>
      </c>
      <c r="E3" s="7"/>
      <c r="F3" s="7"/>
      <c r="G3" s="7"/>
      <c r="H3" s="7"/>
      <c r="I3" s="190">
        <f>SUM(E3:H3)</f>
        <v>0</v>
      </c>
    </row>
    <row r="4" spans="1:9" s="5" customFormat="1" ht="13.5" thickBot="1" x14ac:dyDescent="0.25">
      <c r="A4" s="99" t="s">
        <v>214</v>
      </c>
      <c r="B4" s="24" t="s">
        <v>269</v>
      </c>
      <c r="D4" s="50" t="s">
        <v>162</v>
      </c>
      <c r="E4" s="48"/>
      <c r="F4" s="48"/>
      <c r="G4" s="48"/>
      <c r="H4" s="48"/>
      <c r="I4" s="235">
        <f>SUM(E4:H4)</f>
        <v>0</v>
      </c>
    </row>
    <row r="5" spans="1:9" x14ac:dyDescent="0.2">
      <c r="A5" s="76" t="s">
        <v>18</v>
      </c>
      <c r="B5" s="246" t="s">
        <v>269</v>
      </c>
    </row>
    <row r="6" spans="1:9" ht="25.5" x14ac:dyDescent="0.2">
      <c r="A6" s="76" t="s">
        <v>15</v>
      </c>
      <c r="B6" s="246" t="s">
        <v>269</v>
      </c>
    </row>
    <row r="7" spans="1:9" x14ac:dyDescent="0.2">
      <c r="A7" s="67" t="s">
        <v>71</v>
      </c>
      <c r="B7" s="247" t="s">
        <v>269</v>
      </c>
    </row>
    <row r="21" spans="2:2" x14ac:dyDescent="0.2">
      <c r="B21" s="58"/>
    </row>
  </sheetData>
  <sheetProtection password="CC6B" sheet="1" objects="1" scenarios="1"/>
  <mergeCells count="2">
    <mergeCell ref="A1:B1"/>
    <mergeCell ref="D1:I1"/>
  </mergeCells>
  <pageMargins left="0.70866141732283472" right="0.70866141732283472" top="0.74803149606299213" bottom="0.74803149606299213" header="0.31496062992125984" footer="0.31496062992125984"/>
  <pageSetup paperSize="9" scale="71" firstPageNumber="106" orientation="landscape" useFirstPageNumber="1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pageSetUpPr fitToPage="1"/>
  </sheetPr>
  <dimension ref="A1:J18"/>
  <sheetViews>
    <sheetView zoomScaleNormal="100" workbookViewId="0">
      <selection activeCell="B30" sqref="B30"/>
    </sheetView>
  </sheetViews>
  <sheetFormatPr defaultColWidth="9.140625" defaultRowHeight="12.75" x14ac:dyDescent="0.2"/>
  <cols>
    <col min="1" max="1" width="47.85546875" style="2" customWidth="1"/>
    <col min="2" max="2" width="6.7109375" style="3" customWidth="1"/>
    <col min="3" max="4" width="8.28515625" style="1" customWidth="1"/>
    <col min="5" max="5" width="7.7109375" style="1" customWidth="1"/>
    <col min="6" max="6" width="8.28515625" style="1" customWidth="1"/>
    <col min="7" max="7" width="8.5703125" style="1" customWidth="1"/>
    <col min="8" max="8" width="7.42578125" style="1" customWidth="1"/>
    <col min="9" max="9" width="7" style="1" customWidth="1"/>
    <col min="10" max="16384" width="9.140625" style="1"/>
  </cols>
  <sheetData>
    <row r="1" spans="1:10" ht="25.5" customHeight="1" x14ac:dyDescent="0.2">
      <c r="A1" s="562" t="s">
        <v>373</v>
      </c>
      <c r="B1" s="563"/>
      <c r="C1" s="563"/>
      <c r="D1" s="563"/>
      <c r="E1" s="563"/>
      <c r="F1" s="563"/>
      <c r="G1" s="563"/>
      <c r="H1" s="563"/>
      <c r="I1" s="563"/>
      <c r="J1" s="565"/>
    </row>
    <row r="2" spans="1:10" s="5" customFormat="1" ht="38.25" customHeight="1" x14ac:dyDescent="0.2">
      <c r="A2" s="198" t="s">
        <v>288</v>
      </c>
      <c r="B2" s="185"/>
      <c r="C2" s="590" t="s">
        <v>46</v>
      </c>
      <c r="D2" s="590"/>
      <c r="E2" s="590"/>
      <c r="F2" s="590" t="s">
        <v>47</v>
      </c>
      <c r="G2" s="590"/>
      <c r="H2" s="590"/>
      <c r="I2" s="592" t="s">
        <v>48</v>
      </c>
      <c r="J2" s="594" t="s">
        <v>4</v>
      </c>
    </row>
    <row r="3" spans="1:10" s="5" customFormat="1" ht="25.5" x14ac:dyDescent="0.2">
      <c r="A3" s="9"/>
      <c r="B3" s="185"/>
      <c r="C3" s="185" t="s">
        <v>50</v>
      </c>
      <c r="D3" s="185" t="s">
        <v>100</v>
      </c>
      <c r="E3" s="185" t="s">
        <v>101</v>
      </c>
      <c r="F3" s="185" t="s">
        <v>50</v>
      </c>
      <c r="G3" s="185" t="s">
        <v>100</v>
      </c>
      <c r="H3" s="185" t="s">
        <v>101</v>
      </c>
      <c r="I3" s="593"/>
      <c r="J3" s="595"/>
    </row>
    <row r="4" spans="1:10" s="2" customFormat="1" x14ac:dyDescent="0.2">
      <c r="A4" s="118" t="s">
        <v>190</v>
      </c>
      <c r="B4" s="253" t="s">
        <v>189</v>
      </c>
      <c r="C4" s="591"/>
      <c r="D4" s="591"/>
      <c r="E4" s="591"/>
      <c r="F4" s="591"/>
      <c r="G4" s="591"/>
      <c r="H4" s="591"/>
      <c r="I4" s="591"/>
      <c r="J4" s="268"/>
    </row>
    <row r="5" spans="1:10" x14ac:dyDescent="0.2">
      <c r="A5" s="76" t="s">
        <v>204</v>
      </c>
      <c r="B5" s="257" t="s">
        <v>191</v>
      </c>
      <c r="C5" s="258"/>
      <c r="D5" s="258"/>
      <c r="E5" s="258"/>
      <c r="F5" s="258"/>
      <c r="G5" s="258"/>
      <c r="H5" s="258"/>
      <c r="I5" s="259"/>
      <c r="J5" s="269"/>
    </row>
    <row r="6" spans="1:10" x14ac:dyDescent="0.2">
      <c r="A6" s="76" t="s">
        <v>205</v>
      </c>
      <c r="B6" s="257" t="s">
        <v>192</v>
      </c>
      <c r="C6" s="258"/>
      <c r="D6" s="258">
        <v>14</v>
      </c>
      <c r="E6" s="258">
        <v>18</v>
      </c>
      <c r="F6" s="258">
        <v>4</v>
      </c>
      <c r="G6" s="258">
        <v>45</v>
      </c>
      <c r="H6" s="258">
        <v>1</v>
      </c>
      <c r="I6" s="259"/>
      <c r="J6" s="269">
        <f t="shared" ref="J6:J14" si="0">SUM(C6:I6)</f>
        <v>82</v>
      </c>
    </row>
    <row r="7" spans="1:10" x14ac:dyDescent="0.2">
      <c r="A7" s="76" t="s">
        <v>206</v>
      </c>
      <c r="B7" s="257" t="s">
        <v>193</v>
      </c>
      <c r="C7" s="258"/>
      <c r="D7" s="258"/>
      <c r="E7" s="258"/>
      <c r="F7" s="258"/>
      <c r="G7" s="258"/>
      <c r="H7" s="258"/>
      <c r="I7" s="259">
        <v>24</v>
      </c>
      <c r="J7" s="269">
        <f t="shared" si="0"/>
        <v>24</v>
      </c>
    </row>
    <row r="8" spans="1:10" x14ac:dyDescent="0.2">
      <c r="A8" s="76" t="s">
        <v>207</v>
      </c>
      <c r="B8" s="257" t="s">
        <v>194</v>
      </c>
      <c r="C8" s="258"/>
      <c r="D8" s="258">
        <v>2</v>
      </c>
      <c r="E8" s="258">
        <v>3</v>
      </c>
      <c r="F8" s="258"/>
      <c r="G8" s="258"/>
      <c r="H8" s="258"/>
      <c r="I8" s="259">
        <v>14</v>
      </c>
      <c r="J8" s="269">
        <f t="shared" si="0"/>
        <v>19</v>
      </c>
    </row>
    <row r="9" spans="1:10" x14ac:dyDescent="0.2">
      <c r="A9" s="76" t="s">
        <v>208</v>
      </c>
      <c r="B9" s="257" t="s">
        <v>195</v>
      </c>
      <c r="C9" s="258"/>
      <c r="D9" s="258">
        <v>1</v>
      </c>
      <c r="E9" s="258">
        <v>1</v>
      </c>
      <c r="F9" s="258"/>
      <c r="G9" s="258"/>
      <c r="H9" s="258"/>
      <c r="I9" s="259"/>
      <c r="J9" s="269">
        <f t="shared" si="0"/>
        <v>2</v>
      </c>
    </row>
    <row r="10" spans="1:10" x14ac:dyDescent="0.2">
      <c r="A10" s="76" t="s">
        <v>209</v>
      </c>
      <c r="B10" s="257" t="s">
        <v>196</v>
      </c>
      <c r="C10" s="258"/>
      <c r="D10" s="258"/>
      <c r="E10" s="258"/>
      <c r="F10" s="258"/>
      <c r="G10" s="258"/>
      <c r="H10" s="258"/>
      <c r="I10" s="259">
        <v>7</v>
      </c>
      <c r="J10" s="269">
        <f t="shared" si="0"/>
        <v>7</v>
      </c>
    </row>
    <row r="11" spans="1:10" x14ac:dyDescent="0.2">
      <c r="A11" s="76" t="s">
        <v>203</v>
      </c>
      <c r="B11" s="257" t="s">
        <v>197</v>
      </c>
      <c r="C11" s="258"/>
      <c r="D11" s="258"/>
      <c r="E11" s="258"/>
      <c r="F11" s="258"/>
      <c r="G11" s="258"/>
      <c r="H11" s="258"/>
      <c r="I11" s="259">
        <v>8</v>
      </c>
      <c r="J11" s="269">
        <f t="shared" si="0"/>
        <v>8</v>
      </c>
    </row>
    <row r="12" spans="1:10" x14ac:dyDescent="0.2">
      <c r="A12" s="76" t="s">
        <v>210</v>
      </c>
      <c r="B12" s="257" t="s">
        <v>198</v>
      </c>
      <c r="C12" s="258"/>
      <c r="D12" s="258">
        <v>1</v>
      </c>
      <c r="E12" s="258"/>
      <c r="F12" s="258"/>
      <c r="G12" s="258"/>
      <c r="H12" s="258"/>
      <c r="I12" s="259"/>
      <c r="J12" s="269">
        <f t="shared" si="0"/>
        <v>1</v>
      </c>
    </row>
    <row r="13" spans="1:10" x14ac:dyDescent="0.2">
      <c r="A13" s="76" t="s">
        <v>211</v>
      </c>
      <c r="B13" s="257" t="s">
        <v>199</v>
      </c>
      <c r="C13" s="258"/>
      <c r="D13" s="258"/>
      <c r="E13" s="258"/>
      <c r="F13" s="258"/>
      <c r="G13" s="258"/>
      <c r="H13" s="258"/>
      <c r="I13" s="259"/>
      <c r="J13" s="269"/>
    </row>
    <row r="14" spans="1:10" x14ac:dyDescent="0.2">
      <c r="A14" s="76" t="s">
        <v>212</v>
      </c>
      <c r="B14" s="257" t="s">
        <v>200</v>
      </c>
      <c r="C14" s="258">
        <v>2</v>
      </c>
      <c r="D14" s="258">
        <v>3</v>
      </c>
      <c r="E14" s="258">
        <v>1</v>
      </c>
      <c r="F14" s="258"/>
      <c r="G14" s="258"/>
      <c r="H14" s="258"/>
      <c r="I14" s="259">
        <v>12</v>
      </c>
      <c r="J14" s="269">
        <f t="shared" si="0"/>
        <v>18</v>
      </c>
    </row>
    <row r="15" spans="1:10" x14ac:dyDescent="0.2">
      <c r="A15" s="76" t="s">
        <v>202</v>
      </c>
      <c r="B15" s="257" t="s">
        <v>201</v>
      </c>
      <c r="C15" s="262"/>
      <c r="D15" s="262"/>
      <c r="E15" s="262"/>
      <c r="F15" s="262"/>
      <c r="G15" s="262"/>
      <c r="H15" s="262"/>
      <c r="I15" s="263"/>
      <c r="J15" s="269"/>
    </row>
    <row r="16" spans="1:10" ht="13.5" thickBot="1" x14ac:dyDescent="0.25">
      <c r="A16" s="248" t="s">
        <v>4</v>
      </c>
      <c r="B16" s="254" t="s">
        <v>83</v>
      </c>
      <c r="C16" s="266">
        <f t="shared" ref="C16:H16" si="1">SUM(C5:C15)</f>
        <v>2</v>
      </c>
      <c r="D16" s="266">
        <f t="shared" si="1"/>
        <v>21</v>
      </c>
      <c r="E16" s="266">
        <f t="shared" si="1"/>
        <v>23</v>
      </c>
      <c r="F16" s="266">
        <f t="shared" si="1"/>
        <v>4</v>
      </c>
      <c r="G16" s="266">
        <f t="shared" si="1"/>
        <v>45</v>
      </c>
      <c r="H16" s="266">
        <f t="shared" si="1"/>
        <v>1</v>
      </c>
      <c r="I16" s="266">
        <v>65</v>
      </c>
      <c r="J16" s="267">
        <f>SUM(J5:J15)</f>
        <v>161</v>
      </c>
    </row>
    <row r="18" spans="2:2" x14ac:dyDescent="0.2">
      <c r="B18" s="4"/>
    </row>
  </sheetData>
  <sheetProtection password="CC6B" sheet="1" objects="1" scenarios="1"/>
  <mergeCells count="6">
    <mergeCell ref="A1:J1"/>
    <mergeCell ref="C2:E2"/>
    <mergeCell ref="F2:H2"/>
    <mergeCell ref="C4:I4"/>
    <mergeCell ref="I2:I3"/>
    <mergeCell ref="J2:J3"/>
  </mergeCells>
  <pageMargins left="0.70866141732283472" right="0.70866141732283472" top="0.74803149606299213" bottom="0.74803149606299213" header="0.31496062992125984" footer="0.31496062992125984"/>
  <pageSetup paperSize="9" scale="73" firstPageNumber="107" orientation="portrait" useFirstPageNumber="1" r:id="rId1"/>
  <headerFooter>
    <oddFooter>&amp;C&amp;P</oddFooter>
  </headerFooter>
  <ignoredErrors>
    <ignoredError sqref="B5:B15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K18"/>
  <sheetViews>
    <sheetView zoomScaleNormal="100" workbookViewId="0">
      <selection activeCell="E16" sqref="E16"/>
    </sheetView>
  </sheetViews>
  <sheetFormatPr defaultColWidth="9.140625" defaultRowHeight="12.75" x14ac:dyDescent="0.2"/>
  <cols>
    <col min="1" max="1" width="47.85546875" style="2" customWidth="1"/>
    <col min="2" max="2" width="6.7109375" style="3" customWidth="1"/>
    <col min="3" max="3" width="6.140625" style="1" customWidth="1"/>
    <col min="4" max="4" width="8.28515625" style="1" customWidth="1"/>
    <col min="5" max="5" width="7.42578125" style="1" bestFit="1" customWidth="1"/>
    <col min="6" max="6" width="6" style="1" customWidth="1"/>
    <col min="7" max="7" width="8.5703125" style="1" customWidth="1"/>
    <col min="8" max="8" width="7.42578125" style="1" customWidth="1"/>
    <col min="9" max="9" width="7" style="1" customWidth="1"/>
    <col min="10" max="10" width="9.140625" style="1"/>
    <col min="11" max="11" width="22.85546875" style="1" customWidth="1"/>
    <col min="12" max="16384" width="9.140625" style="1"/>
  </cols>
  <sheetData>
    <row r="1" spans="1:11" ht="25.5" customHeight="1" x14ac:dyDescent="0.2">
      <c r="A1" s="562" t="s">
        <v>375</v>
      </c>
      <c r="B1" s="563"/>
      <c r="C1" s="563"/>
      <c r="D1" s="563"/>
      <c r="E1" s="563"/>
      <c r="F1" s="563"/>
      <c r="G1" s="563"/>
      <c r="H1" s="563"/>
      <c r="I1" s="563"/>
      <c r="J1" s="563"/>
      <c r="K1" s="565"/>
    </row>
    <row r="2" spans="1:11" s="5" customFormat="1" ht="38.25" customHeight="1" x14ac:dyDescent="0.2">
      <c r="A2" s="198" t="s">
        <v>374</v>
      </c>
      <c r="B2" s="185"/>
      <c r="C2" s="590" t="s">
        <v>46</v>
      </c>
      <c r="D2" s="590"/>
      <c r="E2" s="590"/>
      <c r="F2" s="590" t="s">
        <v>47</v>
      </c>
      <c r="G2" s="590"/>
      <c r="H2" s="590"/>
      <c r="I2" s="592" t="s">
        <v>48</v>
      </c>
      <c r="J2" s="597" t="s">
        <v>4</v>
      </c>
      <c r="K2" s="599" t="s">
        <v>49</v>
      </c>
    </row>
    <row r="3" spans="1:11" s="5" customFormat="1" ht="30.75" customHeight="1" x14ac:dyDescent="0.2">
      <c r="A3" s="9"/>
      <c r="B3" s="185"/>
      <c r="C3" s="185" t="s">
        <v>50</v>
      </c>
      <c r="D3" s="185" t="s">
        <v>100</v>
      </c>
      <c r="E3" s="185" t="s">
        <v>101</v>
      </c>
      <c r="F3" s="185" t="s">
        <v>50</v>
      </c>
      <c r="G3" s="185" t="s">
        <v>100</v>
      </c>
      <c r="H3" s="185" t="s">
        <v>101</v>
      </c>
      <c r="I3" s="593"/>
      <c r="J3" s="598"/>
      <c r="K3" s="600"/>
    </row>
    <row r="4" spans="1:11" s="2" customFormat="1" x14ac:dyDescent="0.2">
      <c r="A4" s="118" t="s">
        <v>190</v>
      </c>
      <c r="B4" s="253" t="s">
        <v>189</v>
      </c>
      <c r="C4" s="591"/>
      <c r="D4" s="591"/>
      <c r="E4" s="591"/>
      <c r="F4" s="591"/>
      <c r="G4" s="591"/>
      <c r="H4" s="591"/>
      <c r="I4" s="591"/>
      <c r="J4" s="255"/>
      <c r="K4" s="256"/>
    </row>
    <row r="5" spans="1:11" x14ac:dyDescent="0.2">
      <c r="A5" s="76" t="s">
        <v>204</v>
      </c>
      <c r="B5" s="257" t="s">
        <v>191</v>
      </c>
      <c r="C5" s="258"/>
      <c r="D5" s="258"/>
      <c r="E5" s="258"/>
      <c r="F5" s="258"/>
      <c r="G5" s="258"/>
      <c r="H5" s="258"/>
      <c r="I5" s="259"/>
      <c r="J5" s="260"/>
      <c r="K5" s="261"/>
    </row>
    <row r="6" spans="1:11" x14ac:dyDescent="0.2">
      <c r="A6" s="76" t="s">
        <v>205</v>
      </c>
      <c r="B6" s="257" t="s">
        <v>192</v>
      </c>
      <c r="C6" s="258"/>
      <c r="D6" s="258"/>
      <c r="E6" s="258">
        <v>1244</v>
      </c>
      <c r="F6" s="258"/>
      <c r="G6" s="258">
        <v>62</v>
      </c>
      <c r="H6" s="258"/>
      <c r="I6" s="259"/>
      <c r="J6" s="260">
        <f t="shared" ref="J6:J12" si="0">SUM(C6:I6)</f>
        <v>1306</v>
      </c>
      <c r="K6" s="261">
        <v>184</v>
      </c>
    </row>
    <row r="7" spans="1:11" x14ac:dyDescent="0.2">
      <c r="A7" s="76" t="s">
        <v>206</v>
      </c>
      <c r="B7" s="257" t="s">
        <v>193</v>
      </c>
      <c r="C7" s="258"/>
      <c r="D7" s="258"/>
      <c r="E7" s="258"/>
      <c r="F7" s="258"/>
      <c r="G7" s="258"/>
      <c r="H7" s="258"/>
      <c r="I7" s="259">
        <v>690</v>
      </c>
      <c r="J7" s="260">
        <f t="shared" si="0"/>
        <v>690</v>
      </c>
      <c r="K7" s="261"/>
    </row>
    <row r="8" spans="1:11" x14ac:dyDescent="0.2">
      <c r="A8" s="76" t="s">
        <v>207</v>
      </c>
      <c r="B8" s="257" t="s">
        <v>194</v>
      </c>
      <c r="C8" s="258"/>
      <c r="D8" s="258">
        <v>73</v>
      </c>
      <c r="E8" s="258">
        <v>3</v>
      </c>
      <c r="F8" s="258"/>
      <c r="G8" s="258"/>
      <c r="H8" s="258"/>
      <c r="I8" s="259">
        <v>109</v>
      </c>
      <c r="J8" s="260">
        <f t="shared" si="0"/>
        <v>185</v>
      </c>
      <c r="K8" s="261"/>
    </row>
    <row r="9" spans="1:11" x14ac:dyDescent="0.2">
      <c r="A9" s="76" t="s">
        <v>208</v>
      </c>
      <c r="B9" s="257" t="s">
        <v>195</v>
      </c>
      <c r="C9" s="258"/>
      <c r="D9" s="258">
        <v>5</v>
      </c>
      <c r="E9" s="258">
        <v>14</v>
      </c>
      <c r="F9" s="258"/>
      <c r="G9" s="258"/>
      <c r="H9" s="258"/>
      <c r="I9" s="259"/>
      <c r="J9" s="260">
        <f t="shared" si="0"/>
        <v>19</v>
      </c>
      <c r="K9" s="261"/>
    </row>
    <row r="10" spans="1:11" x14ac:dyDescent="0.2">
      <c r="A10" s="76" t="s">
        <v>209</v>
      </c>
      <c r="B10" s="257" t="s">
        <v>196</v>
      </c>
      <c r="C10" s="258"/>
      <c r="D10" s="258"/>
      <c r="E10" s="258"/>
      <c r="F10" s="258"/>
      <c r="G10" s="258"/>
      <c r="H10" s="258"/>
      <c r="I10" s="259">
        <v>414</v>
      </c>
      <c r="J10" s="260">
        <f t="shared" si="0"/>
        <v>414</v>
      </c>
      <c r="K10" s="261"/>
    </row>
    <row r="11" spans="1:11" x14ac:dyDescent="0.2">
      <c r="A11" s="76" t="s">
        <v>203</v>
      </c>
      <c r="B11" s="257" t="s">
        <v>197</v>
      </c>
      <c r="C11" s="258"/>
      <c r="D11" s="258"/>
      <c r="E11" s="258"/>
      <c r="F11" s="258"/>
      <c r="G11" s="258"/>
      <c r="H11" s="258"/>
      <c r="I11" s="259">
        <v>82</v>
      </c>
      <c r="J11" s="260">
        <f t="shared" si="0"/>
        <v>82</v>
      </c>
      <c r="K11" s="261"/>
    </row>
    <row r="12" spans="1:11" x14ac:dyDescent="0.2">
      <c r="A12" s="76" t="s">
        <v>210</v>
      </c>
      <c r="B12" s="257" t="s">
        <v>198</v>
      </c>
      <c r="C12" s="258"/>
      <c r="D12" s="258">
        <v>5</v>
      </c>
      <c r="E12" s="258"/>
      <c r="F12" s="258"/>
      <c r="G12" s="258"/>
      <c r="H12" s="258"/>
      <c r="I12" s="259"/>
      <c r="J12" s="260">
        <f t="shared" si="0"/>
        <v>5</v>
      </c>
      <c r="K12" s="261"/>
    </row>
    <row r="13" spans="1:11" x14ac:dyDescent="0.2">
      <c r="A13" s="76" t="s">
        <v>211</v>
      </c>
      <c r="B13" s="257" t="s">
        <v>199</v>
      </c>
      <c r="C13" s="258"/>
      <c r="D13" s="258"/>
      <c r="E13" s="258"/>
      <c r="F13" s="258"/>
      <c r="G13" s="258"/>
      <c r="H13" s="258"/>
      <c r="I13" s="259"/>
      <c r="J13" s="260"/>
      <c r="K13" s="261"/>
    </row>
    <row r="14" spans="1:11" x14ac:dyDescent="0.2">
      <c r="A14" s="76" t="s">
        <v>212</v>
      </c>
      <c r="B14" s="257" t="s">
        <v>200</v>
      </c>
      <c r="C14" s="258">
        <v>31</v>
      </c>
      <c r="D14" s="258">
        <v>60</v>
      </c>
      <c r="E14" s="258">
        <v>20</v>
      </c>
      <c r="F14" s="258"/>
      <c r="G14" s="258"/>
      <c r="H14" s="258"/>
      <c r="I14" s="259">
        <v>247</v>
      </c>
      <c r="J14" s="260">
        <f>SUM(C14:I14)</f>
        <v>358</v>
      </c>
      <c r="K14" s="261"/>
    </row>
    <row r="15" spans="1:11" x14ac:dyDescent="0.2">
      <c r="A15" s="76" t="s">
        <v>202</v>
      </c>
      <c r="B15" s="257" t="s">
        <v>201</v>
      </c>
      <c r="C15" s="262">
        <f>SUM(C8:C14)</f>
        <v>31</v>
      </c>
      <c r="D15" s="262">
        <f>SUM(D8:D14)</f>
        <v>143</v>
      </c>
      <c r="E15" s="262">
        <f>SUM(E8:E14)</f>
        <v>37</v>
      </c>
      <c r="F15" s="262"/>
      <c r="G15" s="262"/>
      <c r="H15" s="262"/>
      <c r="I15" s="263">
        <f>SUM(I8:I14)</f>
        <v>852</v>
      </c>
      <c r="J15" s="264">
        <f>SUM(C15:I15)</f>
        <v>1063</v>
      </c>
      <c r="K15" s="265"/>
    </row>
    <row r="16" spans="1:11" ht="13.5" thickBot="1" x14ac:dyDescent="0.25">
      <c r="A16" s="248" t="s">
        <v>4</v>
      </c>
      <c r="B16" s="254" t="s">
        <v>83</v>
      </c>
      <c r="C16" s="266">
        <f>SUM(C5:C15)</f>
        <v>62</v>
      </c>
      <c r="D16" s="266">
        <f>SUM(D5:D15)</f>
        <v>286</v>
      </c>
      <c r="E16" s="266">
        <f>SUM(E5:E15)</f>
        <v>1318</v>
      </c>
      <c r="F16" s="266"/>
      <c r="G16" s="266">
        <f>SUM(G5:G15)</f>
        <v>62</v>
      </c>
      <c r="H16" s="266"/>
      <c r="I16" s="266">
        <v>766</v>
      </c>
      <c r="J16" s="266">
        <f>SUM(C16:I16)</f>
        <v>2494</v>
      </c>
      <c r="K16" s="267">
        <f>SUM(K5:K15)</f>
        <v>184</v>
      </c>
    </row>
    <row r="18" spans="1:11" ht="30" customHeight="1" x14ac:dyDescent="0.2">
      <c r="A18" s="596"/>
      <c r="B18" s="596"/>
      <c r="C18" s="596"/>
      <c r="D18" s="596"/>
      <c r="E18" s="596"/>
      <c r="F18" s="596"/>
      <c r="G18" s="596"/>
      <c r="H18" s="596"/>
      <c r="I18" s="596"/>
      <c r="J18" s="596"/>
      <c r="K18" s="596"/>
    </row>
  </sheetData>
  <sheetProtection password="CC6B" sheet="1" objects="1" scenarios="1"/>
  <mergeCells count="8">
    <mergeCell ref="A18:K18"/>
    <mergeCell ref="C4:I4"/>
    <mergeCell ref="A1:K1"/>
    <mergeCell ref="C2:E2"/>
    <mergeCell ref="F2:H2"/>
    <mergeCell ref="I2:I3"/>
    <mergeCell ref="J2:J3"/>
    <mergeCell ref="K2:K3"/>
  </mergeCells>
  <pageMargins left="0.70866141732283472" right="0.70866141732283472" top="0.74803149606299213" bottom="0.74803149606299213" header="0.31496062992125984" footer="0.31496062992125984"/>
  <pageSetup paperSize="9" scale="95" firstPageNumber="108" orientation="landscape" useFirstPageNumber="1" r:id="rId1"/>
  <headerFooter>
    <oddFooter>&amp;C&amp;P</oddFooter>
  </headerFooter>
  <ignoredErrors>
    <ignoredError sqref="B5:B15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0"/>
  <sheetViews>
    <sheetView zoomScaleNormal="100" workbookViewId="0">
      <selection activeCell="C27" sqref="C27"/>
    </sheetView>
  </sheetViews>
  <sheetFormatPr defaultColWidth="9.140625" defaultRowHeight="12.75" x14ac:dyDescent="0.2"/>
  <cols>
    <col min="1" max="1" width="47.85546875" style="2" customWidth="1"/>
    <col min="2" max="2" width="6.7109375" style="310" customWidth="1"/>
    <col min="3" max="3" width="8.28515625" style="310" customWidth="1"/>
    <col min="4" max="4" width="6.85546875" style="310" customWidth="1"/>
    <col min="5" max="5" width="8.5703125" style="310" customWidth="1"/>
    <col min="6" max="6" width="7.42578125" style="310" customWidth="1"/>
    <col min="7" max="7" width="8.7109375" style="310" customWidth="1"/>
    <col min="8" max="8" width="7" style="310" customWidth="1"/>
    <col min="9" max="11" width="9.140625" style="310"/>
    <col min="12" max="16384" width="9.140625" style="1"/>
  </cols>
  <sheetData>
    <row r="1" spans="1:11" ht="33.75" customHeight="1" x14ac:dyDescent="0.2">
      <c r="A1" s="609" t="s">
        <v>138</v>
      </c>
      <c r="B1" s="610"/>
      <c r="C1" s="610"/>
      <c r="D1" s="610"/>
      <c r="E1" s="610"/>
      <c r="F1" s="610"/>
      <c r="G1" s="610"/>
      <c r="H1" s="610"/>
      <c r="I1" s="610"/>
      <c r="J1" s="610"/>
      <c r="K1" s="582"/>
    </row>
    <row r="2" spans="1:11" s="5" customFormat="1" ht="38.25" customHeight="1" x14ac:dyDescent="0.2">
      <c r="A2" s="198" t="s">
        <v>288</v>
      </c>
      <c r="B2" s="185"/>
      <c r="C2" s="590" t="s">
        <v>0</v>
      </c>
      <c r="D2" s="590"/>
      <c r="E2" s="590" t="s">
        <v>2</v>
      </c>
      <c r="F2" s="590"/>
      <c r="G2" s="590" t="s">
        <v>1</v>
      </c>
      <c r="H2" s="590"/>
      <c r="I2" s="607" t="s">
        <v>3</v>
      </c>
      <c r="J2" s="608"/>
      <c r="K2" s="24" t="s">
        <v>4</v>
      </c>
    </row>
    <row r="3" spans="1:11" s="5" customFormat="1" ht="13.5" customHeight="1" thickBot="1" x14ac:dyDescent="0.25">
      <c r="A3" s="20"/>
      <c r="B3" s="250"/>
      <c r="C3" s="250" t="s">
        <v>7</v>
      </c>
      <c r="D3" s="250" t="s">
        <v>8</v>
      </c>
      <c r="E3" s="250" t="s">
        <v>7</v>
      </c>
      <c r="F3" s="250" t="s">
        <v>8</v>
      </c>
      <c r="G3" s="250" t="s">
        <v>7</v>
      </c>
      <c r="H3" s="250" t="s">
        <v>8</v>
      </c>
      <c r="I3" s="251" t="s">
        <v>7</v>
      </c>
      <c r="J3" s="251" t="s">
        <v>8</v>
      </c>
      <c r="K3" s="252"/>
    </row>
    <row r="4" spans="1:11" s="6" customFormat="1" x14ac:dyDescent="0.2">
      <c r="A4" s="199" t="s">
        <v>239</v>
      </c>
      <c r="B4" s="280"/>
      <c r="C4" s="611"/>
      <c r="D4" s="612"/>
      <c r="E4" s="612"/>
      <c r="F4" s="612"/>
      <c r="G4" s="612"/>
      <c r="H4" s="612"/>
      <c r="I4" s="612"/>
      <c r="J4" s="612"/>
      <c r="K4" s="613"/>
    </row>
    <row r="5" spans="1:11" x14ac:dyDescent="0.2">
      <c r="A5" s="118" t="s">
        <v>190</v>
      </c>
      <c r="B5" s="253" t="s">
        <v>189</v>
      </c>
      <c r="C5" s="601"/>
      <c r="D5" s="602"/>
      <c r="E5" s="602"/>
      <c r="F5" s="602"/>
      <c r="G5" s="602"/>
      <c r="H5" s="602"/>
      <c r="I5" s="602"/>
      <c r="J5" s="602"/>
      <c r="K5" s="603"/>
    </row>
    <row r="6" spans="1:11" ht="12.75" customHeight="1" x14ac:dyDescent="0.2">
      <c r="A6" s="76" t="s">
        <v>204</v>
      </c>
      <c r="B6" s="257" t="s">
        <v>191</v>
      </c>
      <c r="C6" s="258"/>
      <c r="D6" s="258"/>
      <c r="E6" s="258"/>
      <c r="F6" s="258"/>
      <c r="G6" s="281"/>
      <c r="H6" s="258"/>
      <c r="I6" s="282"/>
      <c r="J6" s="283"/>
      <c r="K6" s="269">
        <f>SUM(C6:J6)</f>
        <v>0</v>
      </c>
    </row>
    <row r="7" spans="1:11" ht="12.75" customHeight="1" x14ac:dyDescent="0.2">
      <c r="A7" s="76" t="s">
        <v>205</v>
      </c>
      <c r="B7" s="257" t="s">
        <v>192</v>
      </c>
      <c r="C7" s="258"/>
      <c r="D7" s="258"/>
      <c r="E7" s="258"/>
      <c r="F7" s="258"/>
      <c r="G7" s="281"/>
      <c r="H7" s="258"/>
      <c r="I7" s="282"/>
      <c r="J7" s="283"/>
      <c r="K7" s="269">
        <f t="shared" ref="K7:K19" si="0">SUM(C7:J7)</f>
        <v>0</v>
      </c>
    </row>
    <row r="8" spans="1:11" x14ac:dyDescent="0.2">
      <c r="A8" s="76" t="s">
        <v>206</v>
      </c>
      <c r="B8" s="257" t="s">
        <v>193</v>
      </c>
      <c r="C8" s="258"/>
      <c r="D8" s="258"/>
      <c r="E8" s="258"/>
      <c r="F8" s="258"/>
      <c r="G8" s="281"/>
      <c r="H8" s="258"/>
      <c r="I8" s="282"/>
      <c r="J8" s="283"/>
      <c r="K8" s="269">
        <f t="shared" si="0"/>
        <v>0</v>
      </c>
    </row>
    <row r="9" spans="1:11" x14ac:dyDescent="0.2">
      <c r="A9" s="76" t="s">
        <v>207</v>
      </c>
      <c r="B9" s="257" t="s">
        <v>194</v>
      </c>
      <c r="C9" s="284">
        <v>268</v>
      </c>
      <c r="D9" s="285">
        <v>114</v>
      </c>
      <c r="E9" s="258"/>
      <c r="F9" s="258"/>
      <c r="G9" s="284">
        <v>55</v>
      </c>
      <c r="H9" s="284"/>
      <c r="I9" s="285">
        <v>31</v>
      </c>
      <c r="J9" s="283">
        <v>21</v>
      </c>
      <c r="K9" s="269">
        <f t="shared" si="0"/>
        <v>489</v>
      </c>
    </row>
    <row r="10" spans="1:11" x14ac:dyDescent="0.2">
      <c r="A10" s="76" t="s">
        <v>208</v>
      </c>
      <c r="B10" s="257" t="s">
        <v>195</v>
      </c>
      <c r="C10" s="284">
        <v>253</v>
      </c>
      <c r="D10" s="285">
        <v>107</v>
      </c>
      <c r="E10" s="258"/>
      <c r="F10" s="258"/>
      <c r="G10" s="281">
        <v>90</v>
      </c>
      <c r="H10" s="258"/>
      <c r="I10" s="282"/>
      <c r="J10" s="283"/>
      <c r="K10" s="269">
        <f t="shared" si="0"/>
        <v>450</v>
      </c>
    </row>
    <row r="11" spans="1:11" ht="12.75" customHeight="1" x14ac:dyDescent="0.2">
      <c r="A11" s="76" t="s">
        <v>209</v>
      </c>
      <c r="B11" s="257" t="s">
        <v>196</v>
      </c>
      <c r="C11" s="258"/>
      <c r="D11" s="258"/>
      <c r="E11" s="258"/>
      <c r="F11" s="258"/>
      <c r="G11" s="281"/>
      <c r="H11" s="258"/>
      <c r="I11" s="282"/>
      <c r="J11" s="283"/>
      <c r="K11" s="269">
        <f t="shared" si="0"/>
        <v>0</v>
      </c>
    </row>
    <row r="12" spans="1:11" x14ac:dyDescent="0.2">
      <c r="A12" s="76" t="s">
        <v>203</v>
      </c>
      <c r="B12" s="257" t="s">
        <v>197</v>
      </c>
      <c r="C12" s="258"/>
      <c r="D12" s="258"/>
      <c r="E12" s="258"/>
      <c r="F12" s="258"/>
      <c r="G12" s="281"/>
      <c r="H12" s="258"/>
      <c r="I12" s="282"/>
      <c r="J12" s="283"/>
      <c r="K12" s="269">
        <f t="shared" si="0"/>
        <v>0</v>
      </c>
    </row>
    <row r="13" spans="1:11" x14ac:dyDescent="0.2">
      <c r="A13" s="76" t="s">
        <v>210</v>
      </c>
      <c r="B13" s="257" t="s">
        <v>198</v>
      </c>
      <c r="C13" s="258"/>
      <c r="D13" s="258"/>
      <c r="E13" s="258"/>
      <c r="F13" s="258"/>
      <c r="G13" s="281"/>
      <c r="H13" s="258"/>
      <c r="I13" s="282"/>
      <c r="J13" s="283"/>
      <c r="K13" s="269">
        <f t="shared" si="0"/>
        <v>0</v>
      </c>
    </row>
    <row r="14" spans="1:11" x14ac:dyDescent="0.2">
      <c r="A14" s="76" t="s">
        <v>211</v>
      </c>
      <c r="B14" s="257" t="s">
        <v>199</v>
      </c>
      <c r="C14" s="258"/>
      <c r="D14" s="258"/>
      <c r="E14" s="258"/>
      <c r="F14" s="258"/>
      <c r="G14" s="281"/>
      <c r="H14" s="258"/>
      <c r="I14" s="282"/>
      <c r="J14" s="283"/>
      <c r="K14" s="269">
        <f t="shared" si="0"/>
        <v>0</v>
      </c>
    </row>
    <row r="15" spans="1:11" s="6" customFormat="1" x14ac:dyDescent="0.2">
      <c r="A15" s="76" t="s">
        <v>212</v>
      </c>
      <c r="B15" s="257" t="s">
        <v>200</v>
      </c>
      <c r="C15" s="284">
        <v>223</v>
      </c>
      <c r="D15" s="285">
        <v>251</v>
      </c>
      <c r="E15" s="258"/>
      <c r="F15" s="258"/>
      <c r="G15" s="281">
        <v>30</v>
      </c>
      <c r="H15" s="258"/>
      <c r="I15" s="282"/>
      <c r="J15" s="283"/>
      <c r="K15" s="269">
        <f t="shared" si="0"/>
        <v>504</v>
      </c>
    </row>
    <row r="16" spans="1:11" s="6" customFormat="1" x14ac:dyDescent="0.2">
      <c r="A16" s="76" t="s">
        <v>202</v>
      </c>
      <c r="B16" s="257" t="s">
        <v>201</v>
      </c>
      <c r="C16" s="258"/>
      <c r="D16" s="258"/>
      <c r="E16" s="258"/>
      <c r="F16" s="258"/>
      <c r="G16" s="281"/>
      <c r="H16" s="258"/>
      <c r="I16" s="282"/>
      <c r="J16" s="283"/>
      <c r="K16" s="269">
        <f t="shared" si="0"/>
        <v>0</v>
      </c>
    </row>
    <row r="17" spans="1:11" s="6" customFormat="1" x14ac:dyDescent="0.2">
      <c r="A17" s="99" t="s">
        <v>82</v>
      </c>
      <c r="B17" s="311" t="s">
        <v>83</v>
      </c>
      <c r="C17" s="312">
        <f>SUM(C6:C16)</f>
        <v>744</v>
      </c>
      <c r="D17" s="312">
        <f t="shared" ref="D17:J17" si="1">SUM(D6:D16)</f>
        <v>472</v>
      </c>
      <c r="E17" s="312">
        <f t="shared" si="1"/>
        <v>0</v>
      </c>
      <c r="F17" s="312">
        <f t="shared" si="1"/>
        <v>0</v>
      </c>
      <c r="G17" s="313">
        <f t="shared" si="1"/>
        <v>175</v>
      </c>
      <c r="H17" s="312"/>
      <c r="I17" s="312">
        <f t="shared" si="1"/>
        <v>31</v>
      </c>
      <c r="J17" s="312">
        <f t="shared" si="1"/>
        <v>21</v>
      </c>
      <c r="K17" s="314">
        <f>SUM(K6:K16)</f>
        <v>1443</v>
      </c>
    </row>
    <row r="18" spans="1:11" s="6" customFormat="1" x14ac:dyDescent="0.2">
      <c r="A18" s="155" t="s">
        <v>270</v>
      </c>
      <c r="B18" s="271" t="s">
        <v>83</v>
      </c>
      <c r="C18" s="286">
        <v>478</v>
      </c>
      <c r="D18" s="287">
        <v>367</v>
      </c>
      <c r="E18" s="282"/>
      <c r="F18" s="282"/>
      <c r="G18" s="286">
        <v>124</v>
      </c>
      <c r="H18" s="282"/>
      <c r="I18" s="286">
        <v>13</v>
      </c>
      <c r="J18" s="287">
        <v>5</v>
      </c>
      <c r="K18" s="288">
        <f t="shared" si="0"/>
        <v>987</v>
      </c>
    </row>
    <row r="19" spans="1:11" s="6" customFormat="1" x14ac:dyDescent="0.2">
      <c r="A19" s="156" t="s">
        <v>271</v>
      </c>
      <c r="B19" s="271" t="s">
        <v>83</v>
      </c>
      <c r="C19" s="289">
        <v>16</v>
      </c>
      <c r="D19" s="290">
        <v>8</v>
      </c>
      <c r="E19" s="282"/>
      <c r="F19" s="282"/>
      <c r="G19" s="289">
        <v>7</v>
      </c>
      <c r="H19" s="282"/>
      <c r="I19" s="289">
        <v>1</v>
      </c>
      <c r="J19" s="290">
        <v>12</v>
      </c>
      <c r="K19" s="288">
        <f t="shared" si="0"/>
        <v>44</v>
      </c>
    </row>
    <row r="20" spans="1:11" s="2" customFormat="1" x14ac:dyDescent="0.2">
      <c r="A20" s="204" t="s">
        <v>235</v>
      </c>
      <c r="B20" s="291"/>
      <c r="C20" s="604"/>
      <c r="D20" s="605"/>
      <c r="E20" s="605"/>
      <c r="F20" s="605"/>
      <c r="G20" s="605"/>
      <c r="H20" s="605"/>
      <c r="I20" s="605"/>
      <c r="J20" s="605"/>
      <c r="K20" s="606"/>
    </row>
    <row r="21" spans="1:11" x14ac:dyDescent="0.2">
      <c r="A21" s="118" t="s">
        <v>190</v>
      </c>
      <c r="B21" s="253" t="s">
        <v>189</v>
      </c>
      <c r="C21" s="601"/>
      <c r="D21" s="602"/>
      <c r="E21" s="602"/>
      <c r="F21" s="602"/>
      <c r="G21" s="602"/>
      <c r="H21" s="602"/>
      <c r="I21" s="602"/>
      <c r="J21" s="602"/>
      <c r="K21" s="603"/>
    </row>
    <row r="22" spans="1:11" x14ac:dyDescent="0.2">
      <c r="A22" s="76" t="s">
        <v>204</v>
      </c>
      <c r="B22" s="257" t="s">
        <v>191</v>
      </c>
      <c r="C22" s="258"/>
      <c r="D22" s="258"/>
      <c r="E22" s="258"/>
      <c r="F22" s="258"/>
      <c r="G22" s="281"/>
      <c r="H22" s="258"/>
      <c r="I22" s="282"/>
      <c r="J22" s="283"/>
      <c r="K22" s="269">
        <f>SUM(C22:J22)</f>
        <v>0</v>
      </c>
    </row>
    <row r="23" spans="1:11" x14ac:dyDescent="0.2">
      <c r="A23" s="76" t="s">
        <v>205</v>
      </c>
      <c r="B23" s="257" t="s">
        <v>192</v>
      </c>
      <c r="C23" s="258"/>
      <c r="D23" s="258"/>
      <c r="E23" s="258"/>
      <c r="F23" s="258"/>
      <c r="G23" s="281"/>
      <c r="H23" s="258"/>
      <c r="I23" s="282"/>
      <c r="J23" s="283"/>
      <c r="K23" s="269">
        <f t="shared" ref="K23:K32" si="2">SUM(C23:J23)</f>
        <v>0</v>
      </c>
    </row>
    <row r="24" spans="1:11" x14ac:dyDescent="0.2">
      <c r="A24" s="76" t="s">
        <v>206</v>
      </c>
      <c r="B24" s="257" t="s">
        <v>193</v>
      </c>
      <c r="C24" s="258"/>
      <c r="D24" s="258"/>
      <c r="E24" s="258"/>
      <c r="F24" s="258"/>
      <c r="G24" s="281"/>
      <c r="H24" s="258"/>
      <c r="I24" s="282"/>
      <c r="J24" s="283"/>
      <c r="K24" s="269">
        <f t="shared" si="2"/>
        <v>0</v>
      </c>
    </row>
    <row r="25" spans="1:11" x14ac:dyDescent="0.2">
      <c r="A25" s="76" t="s">
        <v>207</v>
      </c>
      <c r="B25" s="257" t="s">
        <v>194</v>
      </c>
      <c r="C25" s="258"/>
      <c r="D25" s="258"/>
      <c r="E25" s="258"/>
      <c r="F25" s="258"/>
      <c r="G25" s="281"/>
      <c r="H25" s="258"/>
      <c r="I25" s="282"/>
      <c r="J25" s="283"/>
      <c r="K25" s="269">
        <f t="shared" si="2"/>
        <v>0</v>
      </c>
    </row>
    <row r="26" spans="1:11" x14ac:dyDescent="0.2">
      <c r="A26" s="76" t="s">
        <v>208</v>
      </c>
      <c r="B26" s="257" t="s">
        <v>195</v>
      </c>
      <c r="C26" s="258"/>
      <c r="D26" s="258"/>
      <c r="E26" s="258"/>
      <c r="F26" s="258"/>
      <c r="G26" s="281"/>
      <c r="H26" s="258"/>
      <c r="I26" s="282"/>
      <c r="J26" s="283"/>
      <c r="K26" s="269">
        <f t="shared" si="2"/>
        <v>0</v>
      </c>
    </row>
    <row r="27" spans="1:11" x14ac:dyDescent="0.2">
      <c r="A27" s="76" t="s">
        <v>209</v>
      </c>
      <c r="B27" s="257" t="s">
        <v>196</v>
      </c>
      <c r="C27" s="258"/>
      <c r="D27" s="258"/>
      <c r="E27" s="258"/>
      <c r="F27" s="258"/>
      <c r="G27" s="281"/>
      <c r="H27" s="258"/>
      <c r="I27" s="282"/>
      <c r="J27" s="283"/>
      <c r="K27" s="269">
        <f t="shared" si="2"/>
        <v>0</v>
      </c>
    </row>
    <row r="28" spans="1:11" x14ac:dyDescent="0.2">
      <c r="A28" s="76" t="s">
        <v>203</v>
      </c>
      <c r="B28" s="257" t="s">
        <v>197</v>
      </c>
      <c r="C28" s="258"/>
      <c r="D28" s="258"/>
      <c r="E28" s="258"/>
      <c r="F28" s="258"/>
      <c r="G28" s="281"/>
      <c r="H28" s="258"/>
      <c r="I28" s="282"/>
      <c r="J28" s="283"/>
      <c r="K28" s="269">
        <f t="shared" si="2"/>
        <v>0</v>
      </c>
    </row>
    <row r="29" spans="1:11" x14ac:dyDescent="0.2">
      <c r="A29" s="76" t="s">
        <v>210</v>
      </c>
      <c r="B29" s="257" t="s">
        <v>198</v>
      </c>
      <c r="C29" s="272">
        <v>274</v>
      </c>
      <c r="D29" s="273">
        <v>107</v>
      </c>
      <c r="E29" s="258"/>
      <c r="F29" s="258"/>
      <c r="G29" s="274">
        <v>10</v>
      </c>
      <c r="H29" s="275">
        <v>40</v>
      </c>
      <c r="I29" s="274">
        <v>17</v>
      </c>
      <c r="J29" s="275">
        <v>18</v>
      </c>
      <c r="K29" s="269">
        <f t="shared" si="2"/>
        <v>466</v>
      </c>
    </row>
    <row r="30" spans="1:11" x14ac:dyDescent="0.2">
      <c r="A30" s="76" t="s">
        <v>211</v>
      </c>
      <c r="B30" s="257" t="s">
        <v>199</v>
      </c>
      <c r="C30" s="258"/>
      <c r="D30" s="258"/>
      <c r="E30" s="258"/>
      <c r="F30" s="258"/>
      <c r="G30" s="281"/>
      <c r="H30" s="258"/>
      <c r="I30" s="282"/>
      <c r="J30" s="283"/>
      <c r="K30" s="269">
        <f t="shared" si="2"/>
        <v>0</v>
      </c>
    </row>
    <row r="31" spans="1:11" x14ac:dyDescent="0.2">
      <c r="A31" s="76" t="s">
        <v>212</v>
      </c>
      <c r="B31" s="257" t="s">
        <v>200</v>
      </c>
      <c r="C31" s="258"/>
      <c r="D31" s="258"/>
      <c r="E31" s="258"/>
      <c r="F31" s="258"/>
      <c r="G31" s="281"/>
      <c r="H31" s="258"/>
      <c r="I31" s="282"/>
      <c r="J31" s="283"/>
      <c r="K31" s="269">
        <f t="shared" si="2"/>
        <v>0</v>
      </c>
    </row>
    <row r="32" spans="1:11" x14ac:dyDescent="0.2">
      <c r="A32" s="76" t="s">
        <v>202</v>
      </c>
      <c r="B32" s="257" t="s">
        <v>201</v>
      </c>
      <c r="C32" s="258"/>
      <c r="D32" s="258"/>
      <c r="E32" s="258"/>
      <c r="F32" s="258"/>
      <c r="G32" s="281"/>
      <c r="H32" s="258"/>
      <c r="I32" s="282"/>
      <c r="J32" s="283"/>
      <c r="K32" s="269">
        <f t="shared" si="2"/>
        <v>0</v>
      </c>
    </row>
    <row r="33" spans="1:11" x14ac:dyDescent="0.2">
      <c r="A33" s="99" t="s">
        <v>82</v>
      </c>
      <c r="B33" s="311" t="s">
        <v>83</v>
      </c>
      <c r="C33" s="312">
        <f>SUM(C22:C32)</f>
        <v>274</v>
      </c>
      <c r="D33" s="312">
        <f t="shared" ref="D33:J33" si="3">SUM(D22:D32)</f>
        <v>107</v>
      </c>
      <c r="E33" s="312">
        <f t="shared" si="3"/>
        <v>0</v>
      </c>
      <c r="F33" s="312">
        <f t="shared" si="3"/>
        <v>0</v>
      </c>
      <c r="G33" s="313">
        <f t="shared" si="3"/>
        <v>10</v>
      </c>
      <c r="H33" s="312">
        <f t="shared" si="3"/>
        <v>40</v>
      </c>
      <c r="I33" s="312">
        <f t="shared" si="3"/>
        <v>17</v>
      </c>
      <c r="J33" s="312">
        <f t="shared" si="3"/>
        <v>18</v>
      </c>
      <c r="K33" s="314">
        <f>SUM(K22:K32)</f>
        <v>466</v>
      </c>
    </row>
    <row r="34" spans="1:11" x14ac:dyDescent="0.2">
      <c r="A34" s="124" t="s">
        <v>272</v>
      </c>
      <c r="B34" s="271" t="s">
        <v>83</v>
      </c>
      <c r="C34" s="292">
        <v>33</v>
      </c>
      <c r="D34" s="293">
        <v>10</v>
      </c>
      <c r="E34" s="282"/>
      <c r="F34" s="282"/>
      <c r="G34" s="292">
        <v>1</v>
      </c>
      <c r="H34" s="293">
        <v>6</v>
      </c>
      <c r="I34" s="292">
        <v>5</v>
      </c>
      <c r="J34" s="293">
        <v>5</v>
      </c>
      <c r="K34" s="288">
        <f t="shared" ref="K34:K35" si="4">SUM(C34:J34)</f>
        <v>60</v>
      </c>
    </row>
    <row r="35" spans="1:11" ht="13.5" thickBot="1" x14ac:dyDescent="0.25">
      <c r="A35" s="124" t="s">
        <v>273</v>
      </c>
      <c r="B35" s="271" t="s">
        <v>83</v>
      </c>
      <c r="C35" s="294">
        <v>3</v>
      </c>
      <c r="D35" s="295">
        <v>2</v>
      </c>
      <c r="E35" s="282"/>
      <c r="F35" s="296"/>
      <c r="G35" s="294"/>
      <c r="H35" s="295">
        <v>1</v>
      </c>
      <c r="I35" s="294">
        <v>1</v>
      </c>
      <c r="J35" s="295">
        <v>2</v>
      </c>
      <c r="K35" s="288">
        <f t="shared" si="4"/>
        <v>9</v>
      </c>
    </row>
    <row r="36" spans="1:11" x14ac:dyDescent="0.2">
      <c r="A36" s="199" t="s">
        <v>241</v>
      </c>
      <c r="B36" s="280"/>
      <c r="C36" s="611"/>
      <c r="D36" s="612"/>
      <c r="E36" s="612"/>
      <c r="F36" s="612"/>
      <c r="G36" s="612"/>
      <c r="H36" s="612"/>
      <c r="I36" s="612"/>
      <c r="J36" s="612"/>
      <c r="K36" s="613"/>
    </row>
    <row r="37" spans="1:11" x14ac:dyDescent="0.2">
      <c r="A37" s="118" t="s">
        <v>190</v>
      </c>
      <c r="B37" s="253" t="s">
        <v>189</v>
      </c>
      <c r="C37" s="601"/>
      <c r="D37" s="602"/>
      <c r="E37" s="602"/>
      <c r="F37" s="602"/>
      <c r="G37" s="602"/>
      <c r="H37" s="602"/>
      <c r="I37" s="602"/>
      <c r="J37" s="602"/>
      <c r="K37" s="603"/>
    </row>
    <row r="38" spans="1:11" x14ac:dyDescent="0.2">
      <c r="A38" s="76" t="s">
        <v>204</v>
      </c>
      <c r="B38" s="257" t="s">
        <v>191</v>
      </c>
      <c r="C38" s="258"/>
      <c r="D38" s="258"/>
      <c r="E38" s="258"/>
      <c r="F38" s="258"/>
      <c r="G38" s="258"/>
      <c r="H38" s="258"/>
      <c r="I38" s="282"/>
      <c r="J38" s="283"/>
      <c r="K38" s="269">
        <f>SUM(C38:J38)</f>
        <v>0</v>
      </c>
    </row>
    <row r="39" spans="1:11" x14ac:dyDescent="0.2">
      <c r="A39" s="76" t="s">
        <v>205</v>
      </c>
      <c r="B39" s="257" t="s">
        <v>192</v>
      </c>
      <c r="C39" s="258"/>
      <c r="D39" s="258"/>
      <c r="E39" s="258"/>
      <c r="F39" s="258"/>
      <c r="G39" s="258"/>
      <c r="H39" s="258"/>
      <c r="I39" s="282"/>
      <c r="J39" s="283"/>
      <c r="K39" s="269">
        <f t="shared" ref="K39:K48" si="5">SUM(C39:J39)</f>
        <v>0</v>
      </c>
    </row>
    <row r="40" spans="1:11" x14ac:dyDescent="0.2">
      <c r="A40" s="76" t="s">
        <v>206</v>
      </c>
      <c r="B40" s="257" t="s">
        <v>193</v>
      </c>
      <c r="C40" s="258">
        <v>222</v>
      </c>
      <c r="D40" s="258"/>
      <c r="E40" s="258"/>
      <c r="F40" s="258"/>
      <c r="G40" s="258">
        <v>121</v>
      </c>
      <c r="H40" s="258"/>
      <c r="I40" s="282">
        <v>21</v>
      </c>
      <c r="J40" s="283">
        <v>21</v>
      </c>
      <c r="K40" s="269">
        <f t="shared" si="5"/>
        <v>385</v>
      </c>
    </row>
    <row r="41" spans="1:11" x14ac:dyDescent="0.2">
      <c r="A41" s="76" t="s">
        <v>207</v>
      </c>
      <c r="B41" s="257" t="s">
        <v>194</v>
      </c>
      <c r="C41" s="258"/>
      <c r="D41" s="258"/>
      <c r="E41" s="258"/>
      <c r="F41" s="258"/>
      <c r="G41" s="258"/>
      <c r="H41" s="258"/>
      <c r="I41" s="282"/>
      <c r="J41" s="283"/>
      <c r="K41" s="269">
        <f t="shared" si="5"/>
        <v>0</v>
      </c>
    </row>
    <row r="42" spans="1:11" x14ac:dyDescent="0.2">
      <c r="A42" s="76" t="s">
        <v>208</v>
      </c>
      <c r="B42" s="257" t="s">
        <v>195</v>
      </c>
      <c r="C42" s="258"/>
      <c r="D42" s="258"/>
      <c r="E42" s="258"/>
      <c r="F42" s="258"/>
      <c r="G42" s="258"/>
      <c r="H42" s="258"/>
      <c r="I42" s="282"/>
      <c r="J42" s="283"/>
      <c r="K42" s="269">
        <f t="shared" si="5"/>
        <v>0</v>
      </c>
    </row>
    <row r="43" spans="1:11" x14ac:dyDescent="0.2">
      <c r="A43" s="76" t="s">
        <v>209</v>
      </c>
      <c r="B43" s="257" t="s">
        <v>196</v>
      </c>
      <c r="C43" s="258"/>
      <c r="D43" s="258"/>
      <c r="E43" s="258"/>
      <c r="F43" s="258"/>
      <c r="G43" s="258"/>
      <c r="H43" s="258"/>
      <c r="I43" s="282"/>
      <c r="J43" s="283"/>
      <c r="K43" s="269">
        <f t="shared" si="5"/>
        <v>0</v>
      </c>
    </row>
    <row r="44" spans="1:11" x14ac:dyDescent="0.2">
      <c r="A44" s="76" t="s">
        <v>203</v>
      </c>
      <c r="B44" s="257" t="s">
        <v>197</v>
      </c>
      <c r="C44" s="258"/>
      <c r="D44" s="258"/>
      <c r="E44" s="258"/>
      <c r="F44" s="258"/>
      <c r="G44" s="258"/>
      <c r="H44" s="258"/>
      <c r="I44" s="282"/>
      <c r="J44" s="283"/>
      <c r="K44" s="269">
        <f t="shared" si="5"/>
        <v>0</v>
      </c>
    </row>
    <row r="45" spans="1:11" x14ac:dyDescent="0.2">
      <c r="A45" s="76" t="s">
        <v>210</v>
      </c>
      <c r="B45" s="257" t="s">
        <v>198</v>
      </c>
      <c r="C45" s="258"/>
      <c r="D45" s="258"/>
      <c r="E45" s="258"/>
      <c r="F45" s="258"/>
      <c r="G45" s="258"/>
      <c r="H45" s="258"/>
      <c r="I45" s="282"/>
      <c r="J45" s="283"/>
      <c r="K45" s="269">
        <f t="shared" si="5"/>
        <v>0</v>
      </c>
    </row>
    <row r="46" spans="1:11" x14ac:dyDescent="0.2">
      <c r="A46" s="76" t="s">
        <v>211</v>
      </c>
      <c r="B46" s="257" t="s">
        <v>199</v>
      </c>
      <c r="C46" s="258"/>
      <c r="D46" s="258"/>
      <c r="E46" s="258"/>
      <c r="F46" s="258"/>
      <c r="G46" s="258"/>
      <c r="H46" s="258"/>
      <c r="I46" s="282"/>
      <c r="J46" s="283"/>
      <c r="K46" s="269">
        <f t="shared" si="5"/>
        <v>0</v>
      </c>
    </row>
    <row r="47" spans="1:11" x14ac:dyDescent="0.2">
      <c r="A47" s="76" t="s">
        <v>212</v>
      </c>
      <c r="B47" s="257" t="s">
        <v>200</v>
      </c>
      <c r="C47" s="258"/>
      <c r="D47" s="258"/>
      <c r="E47" s="258"/>
      <c r="F47" s="258"/>
      <c r="G47" s="258"/>
      <c r="H47" s="258"/>
      <c r="I47" s="282"/>
      <c r="J47" s="283"/>
      <c r="K47" s="269">
        <f t="shared" si="5"/>
        <v>0</v>
      </c>
    </row>
    <row r="48" spans="1:11" x14ac:dyDescent="0.2">
      <c r="A48" s="76" t="s">
        <v>202</v>
      </c>
      <c r="B48" s="257" t="s">
        <v>201</v>
      </c>
      <c r="C48" s="258"/>
      <c r="D48" s="258"/>
      <c r="E48" s="258"/>
      <c r="F48" s="258"/>
      <c r="G48" s="258"/>
      <c r="H48" s="258"/>
      <c r="I48" s="282"/>
      <c r="J48" s="283"/>
      <c r="K48" s="269">
        <f t="shared" si="5"/>
        <v>0</v>
      </c>
    </row>
    <row r="49" spans="1:11" x14ac:dyDescent="0.2">
      <c r="A49" s="99" t="s">
        <v>82</v>
      </c>
      <c r="B49" s="311" t="s">
        <v>83</v>
      </c>
      <c r="C49" s="312">
        <f>SUM(C38:C48)</f>
        <v>222</v>
      </c>
      <c r="D49" s="312">
        <f t="shared" ref="D49:J49" si="6">SUM(D38:D48)</f>
        <v>0</v>
      </c>
      <c r="E49" s="312">
        <f t="shared" si="6"/>
        <v>0</v>
      </c>
      <c r="F49" s="312">
        <f t="shared" si="6"/>
        <v>0</v>
      </c>
      <c r="G49" s="312">
        <f t="shared" si="6"/>
        <v>121</v>
      </c>
      <c r="H49" s="312">
        <f t="shared" si="6"/>
        <v>0</v>
      </c>
      <c r="I49" s="312">
        <f t="shared" si="6"/>
        <v>21</v>
      </c>
      <c r="J49" s="312">
        <f t="shared" si="6"/>
        <v>21</v>
      </c>
      <c r="K49" s="314">
        <f>SUM(K38:K48)</f>
        <v>385</v>
      </c>
    </row>
    <row r="50" spans="1:11" x14ac:dyDescent="0.2">
      <c r="A50" s="124" t="s">
        <v>274</v>
      </c>
      <c r="B50" s="271" t="s">
        <v>83</v>
      </c>
      <c r="C50" s="282">
        <v>150</v>
      </c>
      <c r="D50" s="282"/>
      <c r="E50" s="282"/>
      <c r="F50" s="282"/>
      <c r="G50" s="282">
        <v>95</v>
      </c>
      <c r="H50" s="282"/>
      <c r="I50" s="282">
        <v>11</v>
      </c>
      <c r="J50" s="282">
        <v>10</v>
      </c>
      <c r="K50" s="288">
        <f t="shared" ref="K50:K51" si="7">SUM(C50:J50)</f>
        <v>266</v>
      </c>
    </row>
    <row r="51" spans="1:11" x14ac:dyDescent="0.2">
      <c r="A51" s="124" t="s">
        <v>275</v>
      </c>
      <c r="B51" s="271" t="s">
        <v>83</v>
      </c>
      <c r="C51" s="282">
        <v>38</v>
      </c>
      <c r="D51" s="282"/>
      <c r="E51" s="282"/>
      <c r="F51" s="282"/>
      <c r="G51" s="282">
        <v>20</v>
      </c>
      <c r="H51" s="282"/>
      <c r="I51" s="282">
        <v>7</v>
      </c>
      <c r="J51" s="282">
        <v>2</v>
      </c>
      <c r="K51" s="288">
        <f t="shared" si="7"/>
        <v>67</v>
      </c>
    </row>
    <row r="52" spans="1:11" x14ac:dyDescent="0.2">
      <c r="A52" s="204" t="s">
        <v>238</v>
      </c>
      <c r="B52" s="291"/>
      <c r="C52" s="604"/>
      <c r="D52" s="605"/>
      <c r="E52" s="605"/>
      <c r="F52" s="605"/>
      <c r="G52" s="605"/>
      <c r="H52" s="605"/>
      <c r="I52" s="605"/>
      <c r="J52" s="605"/>
      <c r="K52" s="606"/>
    </row>
    <row r="53" spans="1:11" x14ac:dyDescent="0.2">
      <c r="A53" s="118" t="s">
        <v>190</v>
      </c>
      <c r="B53" s="253" t="s">
        <v>189</v>
      </c>
      <c r="C53" s="601"/>
      <c r="D53" s="602"/>
      <c r="E53" s="602"/>
      <c r="F53" s="602"/>
      <c r="G53" s="602"/>
      <c r="H53" s="602"/>
      <c r="I53" s="602"/>
      <c r="J53" s="602"/>
      <c r="K53" s="603"/>
    </row>
    <row r="54" spans="1:11" x14ac:dyDescent="0.2">
      <c r="A54" s="76" t="s">
        <v>204</v>
      </c>
      <c r="B54" s="257" t="s">
        <v>191</v>
      </c>
      <c r="C54" s="258"/>
      <c r="D54" s="258"/>
      <c r="E54" s="258"/>
      <c r="F54" s="258"/>
      <c r="G54" s="258"/>
      <c r="H54" s="258"/>
      <c r="I54" s="282"/>
      <c r="J54" s="283"/>
      <c r="K54" s="269">
        <f>SUM(C54:J54)</f>
        <v>0</v>
      </c>
    </row>
    <row r="55" spans="1:11" x14ac:dyDescent="0.2">
      <c r="A55" s="76" t="s">
        <v>205</v>
      </c>
      <c r="B55" s="257" t="s">
        <v>192</v>
      </c>
      <c r="C55" s="258"/>
      <c r="D55" s="258"/>
      <c r="E55" s="258"/>
      <c r="F55" s="258"/>
      <c r="G55" s="258"/>
      <c r="H55" s="258"/>
      <c r="I55" s="282"/>
      <c r="J55" s="283"/>
      <c r="K55" s="269">
        <f t="shared" ref="K55:K64" si="8">SUM(C55:J55)</f>
        <v>0</v>
      </c>
    </row>
    <row r="56" spans="1:11" x14ac:dyDescent="0.2">
      <c r="A56" s="76" t="s">
        <v>206</v>
      </c>
      <c r="B56" s="257" t="s">
        <v>193</v>
      </c>
      <c r="C56" s="258"/>
      <c r="D56" s="258"/>
      <c r="E56" s="258"/>
      <c r="F56" s="258"/>
      <c r="G56" s="258"/>
      <c r="H56" s="258"/>
      <c r="I56" s="282"/>
      <c r="J56" s="283"/>
      <c r="K56" s="269">
        <f t="shared" si="8"/>
        <v>0</v>
      </c>
    </row>
    <row r="57" spans="1:11" x14ac:dyDescent="0.2">
      <c r="A57" s="76" t="s">
        <v>207</v>
      </c>
      <c r="B57" s="257" t="s">
        <v>194</v>
      </c>
      <c r="C57" s="258"/>
      <c r="D57" s="258"/>
      <c r="E57" s="258"/>
      <c r="F57" s="258"/>
      <c r="G57" s="258"/>
      <c r="H57" s="258"/>
      <c r="I57" s="282"/>
      <c r="J57" s="283"/>
      <c r="K57" s="269">
        <f t="shared" si="8"/>
        <v>0</v>
      </c>
    </row>
    <row r="58" spans="1:11" x14ac:dyDescent="0.2">
      <c r="A58" s="76" t="s">
        <v>208</v>
      </c>
      <c r="B58" s="257" t="s">
        <v>195</v>
      </c>
      <c r="C58" s="258"/>
      <c r="D58" s="258"/>
      <c r="E58" s="258"/>
      <c r="F58" s="258"/>
      <c r="G58" s="258">
        <v>35</v>
      </c>
      <c r="H58" s="258">
        <v>64</v>
      </c>
      <c r="I58" s="282"/>
      <c r="J58" s="283"/>
      <c r="K58" s="269">
        <f t="shared" si="8"/>
        <v>99</v>
      </c>
    </row>
    <row r="59" spans="1:11" x14ac:dyDescent="0.2">
      <c r="A59" s="76" t="s">
        <v>209</v>
      </c>
      <c r="B59" s="257" t="s">
        <v>196</v>
      </c>
      <c r="C59" s="258"/>
      <c r="D59" s="258"/>
      <c r="E59" s="258"/>
      <c r="F59" s="258"/>
      <c r="G59" s="258"/>
      <c r="H59" s="258"/>
      <c r="I59" s="282"/>
      <c r="J59" s="283"/>
      <c r="K59" s="269">
        <f t="shared" si="8"/>
        <v>0</v>
      </c>
    </row>
    <row r="60" spans="1:11" x14ac:dyDescent="0.2">
      <c r="A60" s="76" t="s">
        <v>203</v>
      </c>
      <c r="B60" s="257" t="s">
        <v>197</v>
      </c>
      <c r="C60" s="258"/>
      <c r="D60" s="258"/>
      <c r="E60" s="258"/>
      <c r="F60" s="258"/>
      <c r="G60" s="258"/>
      <c r="H60" s="258"/>
      <c r="I60" s="282"/>
      <c r="J60" s="283"/>
      <c r="K60" s="269">
        <f t="shared" si="8"/>
        <v>0</v>
      </c>
    </row>
    <row r="61" spans="1:11" x14ac:dyDescent="0.2">
      <c r="A61" s="76" t="s">
        <v>210</v>
      </c>
      <c r="B61" s="257" t="s">
        <v>198</v>
      </c>
      <c r="C61" s="258"/>
      <c r="D61" s="258"/>
      <c r="E61" s="258"/>
      <c r="F61" s="258"/>
      <c r="G61" s="258"/>
      <c r="H61" s="258"/>
      <c r="I61" s="282"/>
      <c r="J61" s="283"/>
      <c r="K61" s="269">
        <f t="shared" si="8"/>
        <v>0</v>
      </c>
    </row>
    <row r="62" spans="1:11" x14ac:dyDescent="0.2">
      <c r="A62" s="76" t="s">
        <v>211</v>
      </c>
      <c r="B62" s="257" t="s">
        <v>199</v>
      </c>
      <c r="C62" s="258"/>
      <c r="D62" s="258"/>
      <c r="E62" s="258"/>
      <c r="F62" s="258"/>
      <c r="G62" s="258"/>
      <c r="H62" s="258"/>
      <c r="I62" s="282"/>
      <c r="J62" s="283"/>
      <c r="K62" s="269">
        <f t="shared" si="8"/>
        <v>0</v>
      </c>
    </row>
    <row r="63" spans="1:11" x14ac:dyDescent="0.2">
      <c r="A63" s="76" t="s">
        <v>212</v>
      </c>
      <c r="B63" s="257" t="s">
        <v>200</v>
      </c>
      <c r="C63" s="258">
        <v>566</v>
      </c>
      <c r="D63" s="258">
        <v>246</v>
      </c>
      <c r="E63" s="258"/>
      <c r="F63" s="258"/>
      <c r="G63" s="258"/>
      <c r="H63" s="258"/>
      <c r="I63" s="282"/>
      <c r="J63" s="283"/>
      <c r="K63" s="269">
        <f t="shared" si="8"/>
        <v>812</v>
      </c>
    </row>
    <row r="64" spans="1:11" x14ac:dyDescent="0.2">
      <c r="A64" s="76" t="s">
        <v>202</v>
      </c>
      <c r="B64" s="257" t="s">
        <v>201</v>
      </c>
      <c r="C64" s="258"/>
      <c r="D64" s="258"/>
      <c r="E64" s="258"/>
      <c r="F64" s="258"/>
      <c r="G64" s="258"/>
      <c r="H64" s="258"/>
      <c r="I64" s="282"/>
      <c r="J64" s="283"/>
      <c r="K64" s="269">
        <f t="shared" si="8"/>
        <v>0</v>
      </c>
    </row>
    <row r="65" spans="1:11" x14ac:dyDescent="0.2">
      <c r="A65" s="99" t="s">
        <v>82</v>
      </c>
      <c r="B65" s="311" t="s">
        <v>83</v>
      </c>
      <c r="C65" s="312">
        <f>SUM(C54:C64)</f>
        <v>566</v>
      </c>
      <c r="D65" s="312">
        <f t="shared" ref="D65:J65" si="9">SUM(D54:D64)</f>
        <v>246</v>
      </c>
      <c r="E65" s="312">
        <f t="shared" si="9"/>
        <v>0</v>
      </c>
      <c r="F65" s="312">
        <f t="shared" si="9"/>
        <v>0</v>
      </c>
      <c r="G65" s="312">
        <f t="shared" si="9"/>
        <v>35</v>
      </c>
      <c r="H65" s="312">
        <f t="shared" si="9"/>
        <v>64</v>
      </c>
      <c r="I65" s="312">
        <f t="shared" si="9"/>
        <v>0</v>
      </c>
      <c r="J65" s="312">
        <f t="shared" si="9"/>
        <v>0</v>
      </c>
      <c r="K65" s="314">
        <f>SUM(K54:K64)</f>
        <v>911</v>
      </c>
    </row>
    <row r="66" spans="1:11" x14ac:dyDescent="0.2">
      <c r="A66" s="124" t="s">
        <v>276</v>
      </c>
      <c r="B66" s="271" t="s">
        <v>83</v>
      </c>
      <c r="C66" s="282">
        <v>475</v>
      </c>
      <c r="D66" s="282">
        <v>199</v>
      </c>
      <c r="E66" s="282"/>
      <c r="F66" s="282"/>
      <c r="G66" s="282">
        <v>32</v>
      </c>
      <c r="H66" s="282">
        <v>55</v>
      </c>
      <c r="I66" s="282"/>
      <c r="J66" s="282"/>
      <c r="K66" s="288">
        <f t="shared" ref="K66:K67" si="10">SUM(C66:J66)</f>
        <v>761</v>
      </c>
    </row>
    <row r="67" spans="1:11" ht="13.5" thickBot="1" x14ac:dyDescent="0.25">
      <c r="A67" s="124" t="s">
        <v>277</v>
      </c>
      <c r="B67" s="271" t="s">
        <v>83</v>
      </c>
      <c r="C67" s="282">
        <v>46</v>
      </c>
      <c r="D67" s="282">
        <v>11</v>
      </c>
      <c r="E67" s="282"/>
      <c r="F67" s="282"/>
      <c r="G67" s="282"/>
      <c r="H67" s="282"/>
      <c r="I67" s="282"/>
      <c r="J67" s="282"/>
      <c r="K67" s="288">
        <f t="shared" si="10"/>
        <v>57</v>
      </c>
    </row>
    <row r="68" spans="1:11" x14ac:dyDescent="0.2">
      <c r="A68" s="199" t="s">
        <v>240</v>
      </c>
      <c r="B68" s="280"/>
      <c r="C68" s="611"/>
      <c r="D68" s="612"/>
      <c r="E68" s="612"/>
      <c r="F68" s="612"/>
      <c r="G68" s="612"/>
      <c r="H68" s="612"/>
      <c r="I68" s="612"/>
      <c r="J68" s="612"/>
      <c r="K68" s="613"/>
    </row>
    <row r="69" spans="1:11" x14ac:dyDescent="0.2">
      <c r="A69" s="118" t="s">
        <v>190</v>
      </c>
      <c r="B69" s="253" t="s">
        <v>189</v>
      </c>
      <c r="C69" s="601"/>
      <c r="D69" s="602"/>
      <c r="E69" s="602"/>
      <c r="F69" s="602"/>
      <c r="G69" s="602"/>
      <c r="H69" s="602"/>
      <c r="I69" s="602"/>
      <c r="J69" s="602"/>
      <c r="K69" s="603"/>
    </row>
    <row r="70" spans="1:11" x14ac:dyDescent="0.2">
      <c r="A70" s="76" t="s">
        <v>204</v>
      </c>
      <c r="B70" s="257" t="s">
        <v>191</v>
      </c>
      <c r="C70" s="258"/>
      <c r="D70" s="258"/>
      <c r="E70" s="258"/>
      <c r="F70" s="258"/>
      <c r="G70" s="258"/>
      <c r="H70" s="258"/>
      <c r="I70" s="282"/>
      <c r="J70" s="283"/>
      <c r="K70" s="269">
        <f>SUM(C70:J70)</f>
        <v>0</v>
      </c>
    </row>
    <row r="71" spans="1:11" x14ac:dyDescent="0.2">
      <c r="A71" s="76" t="s">
        <v>205</v>
      </c>
      <c r="B71" s="257" t="s">
        <v>192</v>
      </c>
      <c r="C71" s="258"/>
      <c r="D71" s="258"/>
      <c r="E71" s="258"/>
      <c r="F71" s="258"/>
      <c r="G71" s="258"/>
      <c r="H71" s="258"/>
      <c r="I71" s="282"/>
      <c r="J71" s="283"/>
      <c r="K71" s="269">
        <f t="shared" ref="K71:K80" si="11">SUM(C71:J71)</f>
        <v>0</v>
      </c>
    </row>
    <row r="72" spans="1:11" x14ac:dyDescent="0.2">
      <c r="A72" s="76" t="s">
        <v>206</v>
      </c>
      <c r="B72" s="257" t="s">
        <v>193</v>
      </c>
      <c r="C72" s="258"/>
      <c r="D72" s="258"/>
      <c r="E72" s="258"/>
      <c r="F72" s="258"/>
      <c r="G72" s="258"/>
      <c r="H72" s="258"/>
      <c r="I72" s="282"/>
      <c r="J72" s="283"/>
      <c r="K72" s="269">
        <f t="shared" si="11"/>
        <v>0</v>
      </c>
    </row>
    <row r="73" spans="1:11" x14ac:dyDescent="0.2">
      <c r="A73" s="76" t="s">
        <v>207</v>
      </c>
      <c r="B73" s="257" t="s">
        <v>194</v>
      </c>
      <c r="C73" s="258"/>
      <c r="D73" s="258"/>
      <c r="E73" s="258"/>
      <c r="F73" s="258"/>
      <c r="G73" s="258"/>
      <c r="H73" s="258"/>
      <c r="I73" s="282"/>
      <c r="J73" s="283"/>
      <c r="K73" s="269">
        <f t="shared" si="11"/>
        <v>0</v>
      </c>
    </row>
    <row r="74" spans="1:11" x14ac:dyDescent="0.2">
      <c r="A74" s="76" t="s">
        <v>208</v>
      </c>
      <c r="B74" s="257" t="s">
        <v>195</v>
      </c>
      <c r="C74" s="258"/>
      <c r="D74" s="258"/>
      <c r="E74" s="258"/>
      <c r="F74" s="258"/>
      <c r="G74" s="258"/>
      <c r="H74" s="258"/>
      <c r="I74" s="282"/>
      <c r="J74" s="283"/>
      <c r="K74" s="269">
        <f t="shared" si="11"/>
        <v>0</v>
      </c>
    </row>
    <row r="75" spans="1:11" x14ac:dyDescent="0.2">
      <c r="A75" s="76" t="s">
        <v>209</v>
      </c>
      <c r="B75" s="257" t="s">
        <v>196</v>
      </c>
      <c r="C75" s="258">
        <v>149</v>
      </c>
      <c r="D75" s="258">
        <v>89</v>
      </c>
      <c r="E75" s="258"/>
      <c r="F75" s="258"/>
      <c r="G75" s="258">
        <v>3</v>
      </c>
      <c r="H75" s="258">
        <v>33</v>
      </c>
      <c r="I75" s="282">
        <v>16</v>
      </c>
      <c r="J75" s="283"/>
      <c r="K75" s="269">
        <f t="shared" si="11"/>
        <v>290</v>
      </c>
    </row>
    <row r="76" spans="1:11" x14ac:dyDescent="0.2">
      <c r="A76" s="76" t="s">
        <v>203</v>
      </c>
      <c r="B76" s="257" t="s">
        <v>197</v>
      </c>
      <c r="C76" s="258"/>
      <c r="D76" s="258"/>
      <c r="E76" s="258"/>
      <c r="F76" s="258"/>
      <c r="G76" s="258">
        <v>12</v>
      </c>
      <c r="H76" s="258"/>
      <c r="I76" s="282"/>
      <c r="J76" s="283"/>
      <c r="K76" s="269">
        <f t="shared" si="11"/>
        <v>12</v>
      </c>
    </row>
    <row r="77" spans="1:11" x14ac:dyDescent="0.2">
      <c r="A77" s="76" t="s">
        <v>210</v>
      </c>
      <c r="B77" s="257" t="s">
        <v>198</v>
      </c>
      <c r="C77" s="258"/>
      <c r="D77" s="258"/>
      <c r="E77" s="258"/>
      <c r="F77" s="258"/>
      <c r="G77" s="258"/>
      <c r="H77" s="258"/>
      <c r="I77" s="282"/>
      <c r="J77" s="283"/>
      <c r="K77" s="269">
        <f t="shared" si="11"/>
        <v>0</v>
      </c>
    </row>
    <row r="78" spans="1:11" x14ac:dyDescent="0.2">
      <c r="A78" s="76" t="s">
        <v>211</v>
      </c>
      <c r="B78" s="257" t="s">
        <v>199</v>
      </c>
      <c r="C78" s="258"/>
      <c r="D78" s="258"/>
      <c r="E78" s="258"/>
      <c r="F78" s="258"/>
      <c r="G78" s="258"/>
      <c r="H78" s="258"/>
      <c r="I78" s="282"/>
      <c r="J78" s="283"/>
      <c r="K78" s="269">
        <f t="shared" si="11"/>
        <v>0</v>
      </c>
    </row>
    <row r="79" spans="1:11" x14ac:dyDescent="0.2">
      <c r="A79" s="76" t="s">
        <v>212</v>
      </c>
      <c r="B79" s="257" t="s">
        <v>200</v>
      </c>
      <c r="C79" s="258"/>
      <c r="D79" s="258"/>
      <c r="E79" s="258"/>
      <c r="F79" s="258"/>
      <c r="G79" s="258"/>
      <c r="H79" s="258"/>
      <c r="I79" s="282"/>
      <c r="J79" s="283"/>
      <c r="K79" s="269">
        <f t="shared" si="11"/>
        <v>0</v>
      </c>
    </row>
    <row r="80" spans="1:11" x14ac:dyDescent="0.2">
      <c r="A80" s="76" t="s">
        <v>202</v>
      </c>
      <c r="B80" s="257" t="s">
        <v>201</v>
      </c>
      <c r="C80" s="258"/>
      <c r="D80" s="258"/>
      <c r="E80" s="258"/>
      <c r="F80" s="258"/>
      <c r="G80" s="258"/>
      <c r="H80" s="258"/>
      <c r="I80" s="282"/>
      <c r="J80" s="283"/>
      <c r="K80" s="269">
        <f t="shared" si="11"/>
        <v>0</v>
      </c>
    </row>
    <row r="81" spans="1:11" x14ac:dyDescent="0.2">
      <c r="A81" s="99" t="s">
        <v>82</v>
      </c>
      <c r="B81" s="311" t="s">
        <v>83</v>
      </c>
      <c r="C81" s="312">
        <f>SUM(C70:C80)</f>
        <v>149</v>
      </c>
      <c r="D81" s="312">
        <f t="shared" ref="D81:J81" si="12">SUM(D70:D80)</f>
        <v>89</v>
      </c>
      <c r="E81" s="312">
        <f t="shared" si="12"/>
        <v>0</v>
      </c>
      <c r="F81" s="312">
        <f t="shared" si="12"/>
        <v>0</v>
      </c>
      <c r="G81" s="312">
        <f t="shared" si="12"/>
        <v>15</v>
      </c>
      <c r="H81" s="312">
        <f t="shared" si="12"/>
        <v>33</v>
      </c>
      <c r="I81" s="312">
        <f t="shared" si="12"/>
        <v>16</v>
      </c>
      <c r="J81" s="312">
        <f t="shared" si="12"/>
        <v>0</v>
      </c>
      <c r="K81" s="314">
        <f>SUM(K70:K80)</f>
        <v>302</v>
      </c>
    </row>
    <row r="82" spans="1:11" x14ac:dyDescent="0.2">
      <c r="A82" s="124" t="s">
        <v>278</v>
      </c>
      <c r="B82" s="271" t="s">
        <v>83</v>
      </c>
      <c r="C82" s="282">
        <v>83</v>
      </c>
      <c r="D82" s="282">
        <v>53</v>
      </c>
      <c r="E82" s="282"/>
      <c r="F82" s="282"/>
      <c r="G82" s="282">
        <v>11</v>
      </c>
      <c r="H82" s="282">
        <v>22</v>
      </c>
      <c r="I82" s="282">
        <v>8</v>
      </c>
      <c r="J82" s="282"/>
      <c r="K82" s="288">
        <f t="shared" ref="K82:K83" si="13">SUM(C82:J82)</f>
        <v>177</v>
      </c>
    </row>
    <row r="83" spans="1:11" x14ac:dyDescent="0.2">
      <c r="A83" s="124" t="s">
        <v>279</v>
      </c>
      <c r="B83" s="271" t="s">
        <v>83</v>
      </c>
      <c r="C83" s="282">
        <v>2</v>
      </c>
      <c r="D83" s="282"/>
      <c r="E83" s="282"/>
      <c r="F83" s="282"/>
      <c r="G83" s="282">
        <v>1</v>
      </c>
      <c r="H83" s="282"/>
      <c r="I83" s="282">
        <v>4</v>
      </c>
      <c r="J83" s="282"/>
      <c r="K83" s="288">
        <f t="shared" si="13"/>
        <v>7</v>
      </c>
    </row>
    <row r="84" spans="1:11" x14ac:dyDescent="0.2">
      <c r="A84" s="204" t="s">
        <v>234</v>
      </c>
      <c r="B84" s="291"/>
      <c r="C84" s="604"/>
      <c r="D84" s="605"/>
      <c r="E84" s="605"/>
      <c r="F84" s="605"/>
      <c r="G84" s="605"/>
      <c r="H84" s="605"/>
      <c r="I84" s="605"/>
      <c r="J84" s="605"/>
      <c r="K84" s="606"/>
    </row>
    <row r="85" spans="1:11" x14ac:dyDescent="0.2">
      <c r="A85" s="118" t="s">
        <v>190</v>
      </c>
      <c r="B85" s="253" t="s">
        <v>189</v>
      </c>
      <c r="C85" s="601"/>
      <c r="D85" s="602"/>
      <c r="E85" s="602"/>
      <c r="F85" s="602"/>
      <c r="G85" s="602"/>
      <c r="H85" s="602"/>
      <c r="I85" s="602"/>
      <c r="J85" s="602"/>
      <c r="K85" s="603"/>
    </row>
    <row r="86" spans="1:11" x14ac:dyDescent="0.2">
      <c r="A86" s="76" t="s">
        <v>204</v>
      </c>
      <c r="B86" s="257" t="s">
        <v>191</v>
      </c>
      <c r="C86" s="258"/>
      <c r="D86" s="258"/>
      <c r="E86" s="258"/>
      <c r="F86" s="258"/>
      <c r="G86" s="258"/>
      <c r="H86" s="258"/>
      <c r="I86" s="282"/>
      <c r="J86" s="283"/>
      <c r="K86" s="269">
        <f>SUM(C86:J86)</f>
        <v>0</v>
      </c>
    </row>
    <row r="87" spans="1:11" x14ac:dyDescent="0.2">
      <c r="A87" s="76" t="s">
        <v>205</v>
      </c>
      <c r="B87" s="257" t="s">
        <v>192</v>
      </c>
      <c r="C87" s="258">
        <v>51</v>
      </c>
      <c r="D87" s="258">
        <v>42</v>
      </c>
      <c r="E87" s="258"/>
      <c r="F87" s="258"/>
      <c r="G87" s="258">
        <v>8</v>
      </c>
      <c r="H87" s="258">
        <v>10</v>
      </c>
      <c r="I87" s="282"/>
      <c r="J87" s="283"/>
      <c r="K87" s="269">
        <f t="shared" ref="K87:K96" si="14">SUM(C87:J87)</f>
        <v>111</v>
      </c>
    </row>
    <row r="88" spans="1:11" x14ac:dyDescent="0.2">
      <c r="A88" s="76" t="s">
        <v>206</v>
      </c>
      <c r="B88" s="257" t="s">
        <v>193</v>
      </c>
      <c r="C88" s="258">
        <v>218</v>
      </c>
      <c r="D88" s="258">
        <v>200</v>
      </c>
      <c r="E88" s="258"/>
      <c r="F88" s="258"/>
      <c r="G88" s="258">
        <v>49</v>
      </c>
      <c r="H88" s="258">
        <v>100</v>
      </c>
      <c r="I88" s="282">
        <v>40</v>
      </c>
      <c r="J88" s="283">
        <v>11</v>
      </c>
      <c r="K88" s="269">
        <f t="shared" si="14"/>
        <v>618</v>
      </c>
    </row>
    <row r="89" spans="1:11" x14ac:dyDescent="0.2">
      <c r="A89" s="76" t="s">
        <v>207</v>
      </c>
      <c r="B89" s="257" t="s">
        <v>194</v>
      </c>
      <c r="C89" s="258">
        <v>72</v>
      </c>
      <c r="D89" s="258">
        <v>43</v>
      </c>
      <c r="E89" s="258"/>
      <c r="F89" s="258"/>
      <c r="G89" s="258">
        <v>19</v>
      </c>
      <c r="H89" s="258"/>
      <c r="I89" s="282"/>
      <c r="J89" s="283"/>
      <c r="K89" s="269">
        <f t="shared" si="14"/>
        <v>134</v>
      </c>
    </row>
    <row r="90" spans="1:11" x14ac:dyDescent="0.2">
      <c r="A90" s="76" t="s">
        <v>208</v>
      </c>
      <c r="B90" s="257" t="s">
        <v>195</v>
      </c>
      <c r="C90" s="258"/>
      <c r="D90" s="258"/>
      <c r="E90" s="258"/>
      <c r="F90" s="258"/>
      <c r="G90" s="258"/>
      <c r="H90" s="258"/>
      <c r="I90" s="282"/>
      <c r="J90" s="283"/>
      <c r="K90" s="269">
        <f t="shared" si="14"/>
        <v>0</v>
      </c>
    </row>
    <row r="91" spans="1:11" x14ac:dyDescent="0.2">
      <c r="A91" s="76" t="s">
        <v>209</v>
      </c>
      <c r="B91" s="257" t="s">
        <v>196</v>
      </c>
      <c r="C91" s="258"/>
      <c r="D91" s="258"/>
      <c r="E91" s="258"/>
      <c r="F91" s="258"/>
      <c r="G91" s="258"/>
      <c r="H91" s="258"/>
      <c r="I91" s="282"/>
      <c r="J91" s="283"/>
      <c r="K91" s="269">
        <f t="shared" si="14"/>
        <v>0</v>
      </c>
    </row>
    <row r="92" spans="1:11" x14ac:dyDescent="0.2">
      <c r="A92" s="76" t="s">
        <v>203</v>
      </c>
      <c r="B92" s="257" t="s">
        <v>197</v>
      </c>
      <c r="C92" s="258"/>
      <c r="D92" s="258"/>
      <c r="E92" s="258"/>
      <c r="F92" s="258"/>
      <c r="G92" s="258"/>
      <c r="H92" s="258"/>
      <c r="I92" s="282"/>
      <c r="J92" s="283"/>
      <c r="K92" s="269">
        <f t="shared" si="14"/>
        <v>0</v>
      </c>
    </row>
    <row r="93" spans="1:11" x14ac:dyDescent="0.2">
      <c r="A93" s="76" t="s">
        <v>210</v>
      </c>
      <c r="B93" s="257" t="s">
        <v>198</v>
      </c>
      <c r="C93" s="258"/>
      <c r="D93" s="258"/>
      <c r="E93" s="258"/>
      <c r="F93" s="258"/>
      <c r="G93" s="258"/>
      <c r="H93" s="258"/>
      <c r="I93" s="282"/>
      <c r="J93" s="283"/>
      <c r="K93" s="269">
        <f t="shared" si="14"/>
        <v>0</v>
      </c>
    </row>
    <row r="94" spans="1:11" x14ac:dyDescent="0.2">
      <c r="A94" s="76" t="s">
        <v>211</v>
      </c>
      <c r="B94" s="257" t="s">
        <v>199</v>
      </c>
      <c r="C94" s="258"/>
      <c r="D94" s="258"/>
      <c r="E94" s="258"/>
      <c r="F94" s="258"/>
      <c r="G94" s="258"/>
      <c r="H94" s="258"/>
      <c r="I94" s="282"/>
      <c r="J94" s="283"/>
      <c r="K94" s="269">
        <f t="shared" si="14"/>
        <v>0</v>
      </c>
    </row>
    <row r="95" spans="1:11" x14ac:dyDescent="0.2">
      <c r="A95" s="76" t="s">
        <v>212</v>
      </c>
      <c r="B95" s="257" t="s">
        <v>200</v>
      </c>
      <c r="C95" s="258"/>
      <c r="D95" s="258"/>
      <c r="E95" s="258"/>
      <c r="F95" s="258"/>
      <c r="G95" s="258"/>
      <c r="H95" s="258"/>
      <c r="I95" s="282"/>
      <c r="J95" s="283"/>
      <c r="K95" s="269">
        <f t="shared" si="14"/>
        <v>0</v>
      </c>
    </row>
    <row r="96" spans="1:11" x14ac:dyDescent="0.2">
      <c r="A96" s="76" t="s">
        <v>202</v>
      </c>
      <c r="B96" s="257" t="s">
        <v>201</v>
      </c>
      <c r="C96" s="258"/>
      <c r="D96" s="258"/>
      <c r="E96" s="258"/>
      <c r="F96" s="258"/>
      <c r="G96" s="258"/>
      <c r="H96" s="258"/>
      <c r="I96" s="282"/>
      <c r="J96" s="283"/>
      <c r="K96" s="269">
        <f t="shared" si="14"/>
        <v>0</v>
      </c>
    </row>
    <row r="97" spans="1:11" x14ac:dyDescent="0.2">
      <c r="A97" s="99" t="s">
        <v>82</v>
      </c>
      <c r="B97" s="311" t="s">
        <v>83</v>
      </c>
      <c r="C97" s="312">
        <f>SUM(C86:C96)</f>
        <v>341</v>
      </c>
      <c r="D97" s="312">
        <f t="shared" ref="D97:J97" si="15">SUM(D86:D96)</f>
        <v>285</v>
      </c>
      <c r="E97" s="312">
        <f t="shared" si="15"/>
        <v>0</v>
      </c>
      <c r="F97" s="312">
        <f t="shared" si="15"/>
        <v>0</v>
      </c>
      <c r="G97" s="312">
        <f t="shared" si="15"/>
        <v>76</v>
      </c>
      <c r="H97" s="312">
        <f t="shared" si="15"/>
        <v>110</v>
      </c>
      <c r="I97" s="312">
        <f t="shared" si="15"/>
        <v>40</v>
      </c>
      <c r="J97" s="312">
        <f t="shared" si="15"/>
        <v>11</v>
      </c>
      <c r="K97" s="314">
        <f>SUM(K86:K96)</f>
        <v>863</v>
      </c>
    </row>
    <row r="98" spans="1:11" x14ac:dyDescent="0.2">
      <c r="A98" s="124" t="s">
        <v>280</v>
      </c>
      <c r="B98" s="271" t="s">
        <v>83</v>
      </c>
      <c r="C98" s="282">
        <v>180</v>
      </c>
      <c r="D98" s="282">
        <v>166</v>
      </c>
      <c r="E98" s="282"/>
      <c r="F98" s="282"/>
      <c r="G98" s="282">
        <v>43</v>
      </c>
      <c r="H98" s="282">
        <v>71</v>
      </c>
      <c r="I98" s="282">
        <v>26</v>
      </c>
      <c r="J98" s="282">
        <v>2</v>
      </c>
      <c r="K98" s="288">
        <f t="shared" ref="K98:K99" si="16">SUM(C98:J98)</f>
        <v>488</v>
      </c>
    </row>
    <row r="99" spans="1:11" ht="13.5" thickBot="1" x14ac:dyDescent="0.25">
      <c r="A99" s="124" t="s">
        <v>281</v>
      </c>
      <c r="B99" s="271" t="s">
        <v>83</v>
      </c>
      <c r="C99" s="282">
        <v>13</v>
      </c>
      <c r="D99" s="282">
        <v>5</v>
      </c>
      <c r="E99" s="282"/>
      <c r="F99" s="282"/>
      <c r="G99" s="282">
        <v>7</v>
      </c>
      <c r="H99" s="282">
        <v>2</v>
      </c>
      <c r="I99" s="282">
        <v>2</v>
      </c>
      <c r="J99" s="282"/>
      <c r="K99" s="288">
        <f t="shared" si="16"/>
        <v>29</v>
      </c>
    </row>
    <row r="100" spans="1:11" x14ac:dyDescent="0.2">
      <c r="A100" s="199" t="s">
        <v>236</v>
      </c>
      <c r="B100" s="280"/>
      <c r="C100" s="611"/>
      <c r="D100" s="612"/>
      <c r="E100" s="612"/>
      <c r="F100" s="612"/>
      <c r="G100" s="612"/>
      <c r="H100" s="612"/>
      <c r="I100" s="612"/>
      <c r="J100" s="612"/>
      <c r="K100" s="613"/>
    </row>
    <row r="101" spans="1:11" x14ac:dyDescent="0.2">
      <c r="A101" s="118" t="s">
        <v>190</v>
      </c>
      <c r="B101" s="253" t="s">
        <v>189</v>
      </c>
      <c r="C101" s="601"/>
      <c r="D101" s="602"/>
      <c r="E101" s="602"/>
      <c r="F101" s="602"/>
      <c r="G101" s="602"/>
      <c r="H101" s="602"/>
      <c r="I101" s="602"/>
      <c r="J101" s="602"/>
      <c r="K101" s="603"/>
    </row>
    <row r="102" spans="1:11" x14ac:dyDescent="0.2">
      <c r="A102" s="76" t="s">
        <v>204</v>
      </c>
      <c r="B102" s="257" t="s">
        <v>191</v>
      </c>
      <c r="C102" s="258"/>
      <c r="D102" s="258"/>
      <c r="E102" s="258"/>
      <c r="F102" s="258"/>
      <c r="G102" s="281"/>
      <c r="H102" s="258"/>
      <c r="I102" s="282"/>
      <c r="J102" s="283"/>
      <c r="K102" s="269">
        <f>SUM(C102:J102)</f>
        <v>0</v>
      </c>
    </row>
    <row r="103" spans="1:11" x14ac:dyDescent="0.2">
      <c r="A103" s="76" t="s">
        <v>205</v>
      </c>
      <c r="B103" s="257" t="s">
        <v>192</v>
      </c>
      <c r="C103" s="284">
        <v>627</v>
      </c>
      <c r="D103" s="285">
        <v>445</v>
      </c>
      <c r="E103" s="297">
        <v>198</v>
      </c>
      <c r="F103" s="285">
        <v>364</v>
      </c>
      <c r="G103" s="284">
        <v>183</v>
      </c>
      <c r="H103" s="285">
        <v>194</v>
      </c>
      <c r="I103" s="284">
        <v>46</v>
      </c>
      <c r="J103" s="285">
        <v>5</v>
      </c>
      <c r="K103" s="269">
        <f t="shared" ref="K103:K112" si="17">SUM(C103:J103)</f>
        <v>2062</v>
      </c>
    </row>
    <row r="104" spans="1:11" x14ac:dyDescent="0.2">
      <c r="A104" s="76" t="s">
        <v>206</v>
      </c>
      <c r="B104" s="257" t="s">
        <v>193</v>
      </c>
      <c r="C104" s="284">
        <v>195</v>
      </c>
      <c r="D104" s="285"/>
      <c r="E104" s="258"/>
      <c r="F104" s="258"/>
      <c r="G104" s="281"/>
      <c r="H104" s="258"/>
      <c r="I104" s="282"/>
      <c r="J104" s="283"/>
      <c r="K104" s="269">
        <f t="shared" si="17"/>
        <v>195</v>
      </c>
    </row>
    <row r="105" spans="1:11" x14ac:dyDescent="0.2">
      <c r="A105" s="76" t="s">
        <v>207</v>
      </c>
      <c r="B105" s="257" t="s">
        <v>194</v>
      </c>
      <c r="C105" s="258"/>
      <c r="D105" s="258"/>
      <c r="E105" s="258"/>
      <c r="F105" s="258"/>
      <c r="G105" s="281"/>
      <c r="H105" s="258"/>
      <c r="I105" s="282"/>
      <c r="J105" s="283"/>
      <c r="K105" s="269">
        <f t="shared" si="17"/>
        <v>0</v>
      </c>
    </row>
    <row r="106" spans="1:11" x14ac:dyDescent="0.2">
      <c r="A106" s="76" t="s">
        <v>208</v>
      </c>
      <c r="B106" s="257" t="s">
        <v>195</v>
      </c>
      <c r="C106" s="258"/>
      <c r="D106" s="258"/>
      <c r="E106" s="258"/>
      <c r="F106" s="258"/>
      <c r="G106" s="284">
        <v>18</v>
      </c>
      <c r="H106" s="285">
        <v>51</v>
      </c>
      <c r="I106" s="282"/>
      <c r="J106" s="283"/>
      <c r="K106" s="269">
        <f t="shared" si="17"/>
        <v>69</v>
      </c>
    </row>
    <row r="107" spans="1:11" x14ac:dyDescent="0.2">
      <c r="A107" s="76" t="s">
        <v>209</v>
      </c>
      <c r="B107" s="257" t="s">
        <v>196</v>
      </c>
      <c r="C107" s="258"/>
      <c r="D107" s="258"/>
      <c r="E107" s="258"/>
      <c r="F107" s="258"/>
      <c r="G107" s="281"/>
      <c r="H107" s="258"/>
      <c r="I107" s="282"/>
      <c r="J107" s="283"/>
      <c r="K107" s="269">
        <f t="shared" si="17"/>
        <v>0</v>
      </c>
    </row>
    <row r="108" spans="1:11" x14ac:dyDescent="0.2">
      <c r="A108" s="76" t="s">
        <v>203</v>
      </c>
      <c r="B108" s="257" t="s">
        <v>197</v>
      </c>
      <c r="C108" s="258"/>
      <c r="D108" s="258"/>
      <c r="E108" s="258"/>
      <c r="F108" s="258"/>
      <c r="G108" s="281"/>
      <c r="H108" s="258"/>
      <c r="I108" s="282"/>
      <c r="J108" s="283"/>
      <c r="K108" s="269">
        <f t="shared" si="17"/>
        <v>0</v>
      </c>
    </row>
    <row r="109" spans="1:11" x14ac:dyDescent="0.2">
      <c r="A109" s="76" t="s">
        <v>210</v>
      </c>
      <c r="B109" s="257" t="s">
        <v>198</v>
      </c>
      <c r="C109" s="258"/>
      <c r="D109" s="258"/>
      <c r="E109" s="258"/>
      <c r="F109" s="258"/>
      <c r="G109" s="281"/>
      <c r="H109" s="258"/>
      <c r="I109" s="282"/>
      <c r="J109" s="283"/>
      <c r="K109" s="269">
        <f t="shared" si="17"/>
        <v>0</v>
      </c>
    </row>
    <row r="110" spans="1:11" x14ac:dyDescent="0.2">
      <c r="A110" s="76" t="s">
        <v>211</v>
      </c>
      <c r="B110" s="257" t="s">
        <v>199</v>
      </c>
      <c r="C110" s="258"/>
      <c r="D110" s="258"/>
      <c r="E110" s="258"/>
      <c r="F110" s="258"/>
      <c r="G110" s="281"/>
      <c r="H110" s="258"/>
      <c r="I110" s="282"/>
      <c r="J110" s="283"/>
      <c r="K110" s="269">
        <f t="shared" si="17"/>
        <v>0</v>
      </c>
    </row>
    <row r="111" spans="1:11" x14ac:dyDescent="0.2">
      <c r="A111" s="76" t="s">
        <v>212</v>
      </c>
      <c r="B111" s="257" t="s">
        <v>200</v>
      </c>
      <c r="C111" s="284">
        <v>1</v>
      </c>
      <c r="D111" s="285">
        <v>1</v>
      </c>
      <c r="E111" s="258"/>
      <c r="F111" s="258"/>
      <c r="G111" s="284">
        <v>1</v>
      </c>
      <c r="H111" s="285"/>
      <c r="I111" s="282"/>
      <c r="J111" s="283"/>
      <c r="K111" s="269">
        <f t="shared" si="17"/>
        <v>3</v>
      </c>
    </row>
    <row r="112" spans="1:11" x14ac:dyDescent="0.2">
      <c r="A112" s="76" t="s">
        <v>202</v>
      </c>
      <c r="B112" s="257" t="s">
        <v>201</v>
      </c>
      <c r="C112" s="284">
        <v>135</v>
      </c>
      <c r="D112" s="285">
        <v>85</v>
      </c>
      <c r="E112" s="258"/>
      <c r="F112" s="258"/>
      <c r="G112" s="284">
        <v>43</v>
      </c>
      <c r="H112" s="285">
        <v>68</v>
      </c>
      <c r="I112" s="282"/>
      <c r="J112" s="283"/>
      <c r="K112" s="269">
        <f t="shared" si="17"/>
        <v>331</v>
      </c>
    </row>
    <row r="113" spans="1:11" x14ac:dyDescent="0.2">
      <c r="A113" s="99" t="s">
        <v>82</v>
      </c>
      <c r="B113" s="311" t="s">
        <v>83</v>
      </c>
      <c r="C113" s="312">
        <f>SUM(C102:C112)</f>
        <v>958</v>
      </c>
      <c r="D113" s="312">
        <f t="shared" ref="D113:J113" si="18">SUM(D102:D112)</f>
        <v>531</v>
      </c>
      <c r="E113" s="312">
        <f t="shared" si="18"/>
        <v>198</v>
      </c>
      <c r="F113" s="312">
        <f t="shared" si="18"/>
        <v>364</v>
      </c>
      <c r="G113" s="313">
        <f t="shared" si="18"/>
        <v>245</v>
      </c>
      <c r="H113" s="312">
        <f t="shared" si="18"/>
        <v>313</v>
      </c>
      <c r="I113" s="312">
        <f t="shared" si="18"/>
        <v>46</v>
      </c>
      <c r="J113" s="312">
        <f t="shared" si="18"/>
        <v>5</v>
      </c>
      <c r="K113" s="314">
        <f>SUM(K102:K112)</f>
        <v>2660</v>
      </c>
    </row>
    <row r="114" spans="1:11" x14ac:dyDescent="0.2">
      <c r="A114" s="124" t="s">
        <v>282</v>
      </c>
      <c r="B114" s="271" t="s">
        <v>83</v>
      </c>
      <c r="C114" s="292">
        <v>674</v>
      </c>
      <c r="D114" s="293">
        <v>436</v>
      </c>
      <c r="E114" s="298">
        <v>193</v>
      </c>
      <c r="F114" s="293">
        <v>344</v>
      </c>
      <c r="G114" s="292">
        <v>180</v>
      </c>
      <c r="H114" s="293">
        <v>242</v>
      </c>
      <c r="I114" s="292">
        <v>26</v>
      </c>
      <c r="J114" s="293">
        <v>4</v>
      </c>
      <c r="K114" s="288">
        <f t="shared" ref="K114:K115" si="19">SUM(C114:J114)</f>
        <v>2099</v>
      </c>
    </row>
    <row r="115" spans="1:11" ht="13.5" thickBot="1" x14ac:dyDescent="0.25">
      <c r="A115" s="124" t="s">
        <v>283</v>
      </c>
      <c r="B115" s="271" t="s">
        <v>83</v>
      </c>
      <c r="C115" s="299">
        <v>14</v>
      </c>
      <c r="D115" s="300">
        <v>3</v>
      </c>
      <c r="E115" s="301"/>
      <c r="F115" s="300"/>
      <c r="G115" s="299">
        <v>1</v>
      </c>
      <c r="H115" s="300">
        <v>6</v>
      </c>
      <c r="I115" s="299"/>
      <c r="J115" s="300"/>
      <c r="K115" s="288">
        <f t="shared" si="19"/>
        <v>24</v>
      </c>
    </row>
    <row r="116" spans="1:11" x14ac:dyDescent="0.2">
      <c r="A116" s="204" t="s">
        <v>237</v>
      </c>
      <c r="B116" s="291"/>
      <c r="C116" s="604"/>
      <c r="D116" s="605"/>
      <c r="E116" s="605"/>
      <c r="F116" s="605"/>
      <c r="G116" s="605"/>
      <c r="H116" s="605"/>
      <c r="I116" s="605"/>
      <c r="J116" s="605"/>
      <c r="K116" s="606"/>
    </row>
    <row r="117" spans="1:11" x14ac:dyDescent="0.2">
      <c r="A117" s="118" t="s">
        <v>190</v>
      </c>
      <c r="B117" s="253" t="s">
        <v>189</v>
      </c>
      <c r="C117" s="601"/>
      <c r="D117" s="602"/>
      <c r="E117" s="602"/>
      <c r="F117" s="602"/>
      <c r="G117" s="602"/>
      <c r="H117" s="602"/>
      <c r="I117" s="602"/>
      <c r="J117" s="602"/>
      <c r="K117" s="603"/>
    </row>
    <row r="118" spans="1:11" x14ac:dyDescent="0.2">
      <c r="A118" s="76" t="s">
        <v>204</v>
      </c>
      <c r="B118" s="257" t="s">
        <v>191</v>
      </c>
      <c r="C118" s="258"/>
      <c r="D118" s="258"/>
      <c r="E118" s="258"/>
      <c r="F118" s="258"/>
      <c r="G118" s="281"/>
      <c r="H118" s="258"/>
      <c r="I118" s="282"/>
      <c r="J118" s="283"/>
      <c r="K118" s="269">
        <f>SUM(C118:J118)</f>
        <v>0</v>
      </c>
    </row>
    <row r="119" spans="1:11" x14ac:dyDescent="0.2">
      <c r="A119" s="76" t="s">
        <v>205</v>
      </c>
      <c r="B119" s="257" t="s">
        <v>192</v>
      </c>
      <c r="C119" s="284">
        <v>54</v>
      </c>
      <c r="D119" s="285">
        <v>41</v>
      </c>
      <c r="E119" s="258"/>
      <c r="F119" s="258"/>
      <c r="G119" s="284">
        <v>12</v>
      </c>
      <c r="H119" s="285">
        <v>8</v>
      </c>
      <c r="I119" s="282"/>
      <c r="J119" s="283"/>
      <c r="K119" s="269">
        <f t="shared" ref="K119:K128" si="20">SUM(C119:J119)</f>
        <v>115</v>
      </c>
    </row>
    <row r="120" spans="1:11" x14ac:dyDescent="0.2">
      <c r="A120" s="76" t="s">
        <v>206</v>
      </c>
      <c r="B120" s="257" t="s">
        <v>193</v>
      </c>
      <c r="C120" s="258"/>
      <c r="D120" s="258"/>
      <c r="E120" s="258"/>
      <c r="F120" s="258"/>
      <c r="G120" s="281"/>
      <c r="H120" s="258"/>
      <c r="I120" s="282"/>
      <c r="J120" s="283"/>
      <c r="K120" s="269">
        <f t="shared" si="20"/>
        <v>0</v>
      </c>
    </row>
    <row r="121" spans="1:11" x14ac:dyDescent="0.2">
      <c r="A121" s="76" t="s">
        <v>207</v>
      </c>
      <c r="B121" s="257" t="s">
        <v>194</v>
      </c>
      <c r="C121" s="258"/>
      <c r="D121" s="258"/>
      <c r="E121" s="258"/>
      <c r="F121" s="258"/>
      <c r="G121" s="281">
        <v>26</v>
      </c>
      <c r="H121" s="258"/>
      <c r="I121" s="282"/>
      <c r="J121" s="283"/>
      <c r="K121" s="269">
        <f t="shared" si="20"/>
        <v>26</v>
      </c>
    </row>
    <row r="122" spans="1:11" x14ac:dyDescent="0.2">
      <c r="A122" s="76" t="s">
        <v>208</v>
      </c>
      <c r="B122" s="257" t="s">
        <v>195</v>
      </c>
      <c r="C122" s="258"/>
      <c r="D122" s="258"/>
      <c r="E122" s="258"/>
      <c r="F122" s="258"/>
      <c r="G122" s="281"/>
      <c r="H122" s="258"/>
      <c r="I122" s="282"/>
      <c r="J122" s="283"/>
      <c r="K122" s="269">
        <f t="shared" si="20"/>
        <v>0</v>
      </c>
    </row>
    <row r="123" spans="1:11" x14ac:dyDescent="0.2">
      <c r="A123" s="76" t="s">
        <v>209</v>
      </c>
      <c r="B123" s="257" t="s">
        <v>196</v>
      </c>
      <c r="C123" s="284">
        <v>314</v>
      </c>
      <c r="D123" s="285">
        <v>80</v>
      </c>
      <c r="E123" s="258"/>
      <c r="F123" s="258"/>
      <c r="G123" s="284">
        <v>63</v>
      </c>
      <c r="H123" s="285">
        <v>5</v>
      </c>
      <c r="I123" s="284">
        <v>10</v>
      </c>
      <c r="J123" s="285">
        <v>4</v>
      </c>
      <c r="K123" s="269">
        <f t="shared" si="20"/>
        <v>476</v>
      </c>
    </row>
    <row r="124" spans="1:11" x14ac:dyDescent="0.2">
      <c r="A124" s="76" t="s">
        <v>203</v>
      </c>
      <c r="B124" s="257" t="s">
        <v>197</v>
      </c>
      <c r="C124" s="284">
        <v>133</v>
      </c>
      <c r="D124" s="285">
        <v>50</v>
      </c>
      <c r="E124" s="258"/>
      <c r="F124" s="258"/>
      <c r="G124" s="284">
        <v>3</v>
      </c>
      <c r="H124" s="285">
        <v>24</v>
      </c>
      <c r="I124" s="284"/>
      <c r="J124" s="285"/>
      <c r="K124" s="269">
        <f t="shared" si="20"/>
        <v>210</v>
      </c>
    </row>
    <row r="125" spans="1:11" x14ac:dyDescent="0.2">
      <c r="A125" s="76" t="s">
        <v>210</v>
      </c>
      <c r="B125" s="257" t="s">
        <v>198</v>
      </c>
      <c r="C125" s="284">
        <v>4</v>
      </c>
      <c r="D125" s="285"/>
      <c r="E125" s="258"/>
      <c r="F125" s="258"/>
      <c r="G125" s="284">
        <v>7</v>
      </c>
      <c r="H125" s="285"/>
      <c r="I125" s="284">
        <v>19</v>
      </c>
      <c r="J125" s="285"/>
      <c r="K125" s="269">
        <f t="shared" si="20"/>
        <v>30</v>
      </c>
    </row>
    <row r="126" spans="1:11" x14ac:dyDescent="0.2">
      <c r="A126" s="76" t="s">
        <v>211</v>
      </c>
      <c r="B126" s="257" t="s">
        <v>199</v>
      </c>
      <c r="C126" s="258"/>
      <c r="D126" s="258"/>
      <c r="E126" s="258"/>
      <c r="F126" s="258"/>
      <c r="G126" s="281"/>
      <c r="H126" s="258"/>
      <c r="I126" s="282"/>
      <c r="J126" s="283"/>
      <c r="K126" s="269">
        <f t="shared" si="20"/>
        <v>0</v>
      </c>
    </row>
    <row r="127" spans="1:11" x14ac:dyDescent="0.2">
      <c r="A127" s="76" t="s">
        <v>212</v>
      </c>
      <c r="B127" s="257" t="s">
        <v>200</v>
      </c>
      <c r="C127" s="258"/>
      <c r="D127" s="258"/>
      <c r="E127" s="258"/>
      <c r="F127" s="258"/>
      <c r="G127" s="281"/>
      <c r="H127" s="258"/>
      <c r="I127" s="282"/>
      <c r="J127" s="283"/>
      <c r="K127" s="269">
        <f t="shared" si="20"/>
        <v>0</v>
      </c>
    </row>
    <row r="128" spans="1:11" x14ac:dyDescent="0.2">
      <c r="A128" s="76" t="s">
        <v>202</v>
      </c>
      <c r="B128" s="257" t="s">
        <v>201</v>
      </c>
      <c r="C128" s="258"/>
      <c r="D128" s="258"/>
      <c r="E128" s="258"/>
      <c r="F128" s="258"/>
      <c r="G128" s="281"/>
      <c r="H128" s="258"/>
      <c r="I128" s="282"/>
      <c r="J128" s="283"/>
      <c r="K128" s="269">
        <f t="shared" si="20"/>
        <v>0</v>
      </c>
    </row>
    <row r="129" spans="1:11" x14ac:dyDescent="0.2">
      <c r="A129" s="99" t="s">
        <v>82</v>
      </c>
      <c r="B129" s="311" t="s">
        <v>83</v>
      </c>
      <c r="C129" s="312">
        <f>SUM(C118:C128)</f>
        <v>505</v>
      </c>
      <c r="D129" s="312">
        <f t="shared" ref="D129:J129" si="21">SUM(D118:D128)</f>
        <v>171</v>
      </c>
      <c r="E129" s="312">
        <f t="shared" si="21"/>
        <v>0</v>
      </c>
      <c r="F129" s="312">
        <f t="shared" si="21"/>
        <v>0</v>
      </c>
      <c r="G129" s="313">
        <f t="shared" si="21"/>
        <v>111</v>
      </c>
      <c r="H129" s="312">
        <f t="shared" si="21"/>
        <v>37</v>
      </c>
      <c r="I129" s="312">
        <f t="shared" si="21"/>
        <v>29</v>
      </c>
      <c r="J129" s="312">
        <f t="shared" si="21"/>
        <v>4</v>
      </c>
      <c r="K129" s="314">
        <f>SUM(K118:K128)</f>
        <v>857</v>
      </c>
    </row>
    <row r="130" spans="1:11" x14ac:dyDescent="0.2">
      <c r="A130" s="124" t="s">
        <v>284</v>
      </c>
      <c r="B130" s="271" t="s">
        <v>83</v>
      </c>
      <c r="C130" s="292">
        <v>209</v>
      </c>
      <c r="D130" s="293">
        <v>78</v>
      </c>
      <c r="E130" s="282"/>
      <c r="F130" s="282"/>
      <c r="G130" s="292">
        <v>54</v>
      </c>
      <c r="H130" s="293">
        <v>9</v>
      </c>
      <c r="I130" s="292">
        <v>16</v>
      </c>
      <c r="J130" s="293">
        <v>2</v>
      </c>
      <c r="K130" s="288">
        <f t="shared" ref="K130:K131" si="22">SUM(C130:J130)</f>
        <v>368</v>
      </c>
    </row>
    <row r="131" spans="1:11" x14ac:dyDescent="0.2">
      <c r="A131" s="124" t="s">
        <v>285</v>
      </c>
      <c r="B131" s="271" t="s">
        <v>83</v>
      </c>
      <c r="C131" s="294">
        <v>20</v>
      </c>
      <c r="D131" s="295">
        <v>6</v>
      </c>
      <c r="E131" s="282"/>
      <c r="F131" s="282"/>
      <c r="G131" s="294">
        <v>2</v>
      </c>
      <c r="H131" s="295">
        <v>3</v>
      </c>
      <c r="I131" s="282"/>
      <c r="J131" s="282"/>
      <c r="K131" s="288">
        <f t="shared" si="22"/>
        <v>31</v>
      </c>
    </row>
    <row r="132" spans="1:11" x14ac:dyDescent="0.2">
      <c r="A132" s="204" t="s">
        <v>242</v>
      </c>
      <c r="B132" s="291"/>
      <c r="C132" s="604"/>
      <c r="D132" s="605"/>
      <c r="E132" s="605"/>
      <c r="F132" s="605"/>
      <c r="G132" s="605"/>
      <c r="H132" s="605"/>
      <c r="I132" s="605"/>
      <c r="J132" s="605"/>
      <c r="K132" s="606"/>
    </row>
    <row r="133" spans="1:11" x14ac:dyDescent="0.2">
      <c r="A133" s="118" t="s">
        <v>190</v>
      </c>
      <c r="B133" s="253" t="s">
        <v>189</v>
      </c>
      <c r="C133" s="601"/>
      <c r="D133" s="602"/>
      <c r="E133" s="602"/>
      <c r="F133" s="602"/>
      <c r="G133" s="602"/>
      <c r="H133" s="602"/>
      <c r="I133" s="602"/>
      <c r="J133" s="602"/>
      <c r="K133" s="603"/>
    </row>
    <row r="134" spans="1:11" x14ac:dyDescent="0.2">
      <c r="A134" s="76" t="s">
        <v>204</v>
      </c>
      <c r="B134" s="257" t="s">
        <v>191</v>
      </c>
      <c r="C134" s="259"/>
      <c r="D134" s="259"/>
      <c r="E134" s="259"/>
      <c r="F134" s="259"/>
      <c r="G134" s="302"/>
      <c r="H134" s="259"/>
      <c r="I134" s="259"/>
      <c r="J134" s="259"/>
      <c r="K134" s="303"/>
    </row>
    <row r="135" spans="1:11" x14ac:dyDescent="0.2">
      <c r="A135" s="76" t="s">
        <v>205</v>
      </c>
      <c r="B135" s="257" t="s">
        <v>192</v>
      </c>
      <c r="C135" s="284">
        <v>732</v>
      </c>
      <c r="D135" s="285">
        <v>528</v>
      </c>
      <c r="E135" s="297">
        <v>198</v>
      </c>
      <c r="F135" s="285">
        <v>364</v>
      </c>
      <c r="G135" s="284">
        <v>203</v>
      </c>
      <c r="H135" s="285">
        <v>212</v>
      </c>
      <c r="I135" s="284">
        <v>46</v>
      </c>
      <c r="J135" s="285">
        <v>5</v>
      </c>
      <c r="K135" s="303">
        <f t="shared" ref="K135:K144" si="23">SUM(C135:J135)</f>
        <v>2288</v>
      </c>
    </row>
    <row r="136" spans="1:11" x14ac:dyDescent="0.2">
      <c r="A136" s="76" t="s">
        <v>206</v>
      </c>
      <c r="B136" s="257" t="s">
        <v>193</v>
      </c>
      <c r="C136" s="284">
        <v>635</v>
      </c>
      <c r="D136" s="285">
        <v>200</v>
      </c>
      <c r="E136" s="259"/>
      <c r="F136" s="259"/>
      <c r="G136" s="284">
        <v>170</v>
      </c>
      <c r="H136" s="285">
        <v>100</v>
      </c>
      <c r="I136" s="284">
        <v>61</v>
      </c>
      <c r="J136" s="285">
        <v>32</v>
      </c>
      <c r="K136" s="303">
        <f t="shared" si="23"/>
        <v>1198</v>
      </c>
    </row>
    <row r="137" spans="1:11" x14ac:dyDescent="0.2">
      <c r="A137" s="76" t="s">
        <v>207</v>
      </c>
      <c r="B137" s="257" t="s">
        <v>194</v>
      </c>
      <c r="C137" s="284">
        <v>340</v>
      </c>
      <c r="D137" s="285">
        <v>157</v>
      </c>
      <c r="E137" s="259"/>
      <c r="F137" s="259"/>
      <c r="G137" s="284">
        <v>100</v>
      </c>
      <c r="H137" s="285"/>
      <c r="I137" s="284">
        <v>31</v>
      </c>
      <c r="J137" s="285">
        <v>21</v>
      </c>
      <c r="K137" s="303">
        <f t="shared" si="23"/>
        <v>649</v>
      </c>
    </row>
    <row r="138" spans="1:11" x14ac:dyDescent="0.2">
      <c r="A138" s="76" t="s">
        <v>208</v>
      </c>
      <c r="B138" s="257" t="s">
        <v>195</v>
      </c>
      <c r="C138" s="284">
        <v>253</v>
      </c>
      <c r="D138" s="285">
        <v>107</v>
      </c>
      <c r="E138" s="259"/>
      <c r="F138" s="259"/>
      <c r="G138" s="284">
        <v>143</v>
      </c>
      <c r="H138" s="285">
        <v>115</v>
      </c>
      <c r="I138" s="284"/>
      <c r="J138" s="285"/>
      <c r="K138" s="303">
        <f t="shared" si="23"/>
        <v>618</v>
      </c>
    </row>
    <row r="139" spans="1:11" x14ac:dyDescent="0.2">
      <c r="A139" s="76" t="s">
        <v>209</v>
      </c>
      <c r="B139" s="257" t="s">
        <v>196</v>
      </c>
      <c r="C139" s="284">
        <v>463</v>
      </c>
      <c r="D139" s="285">
        <v>169</v>
      </c>
      <c r="E139" s="259"/>
      <c r="F139" s="259"/>
      <c r="G139" s="284">
        <v>66</v>
      </c>
      <c r="H139" s="285">
        <v>38</v>
      </c>
      <c r="I139" s="284">
        <v>26</v>
      </c>
      <c r="J139" s="285">
        <v>4</v>
      </c>
      <c r="K139" s="303">
        <f t="shared" si="23"/>
        <v>766</v>
      </c>
    </row>
    <row r="140" spans="1:11" x14ac:dyDescent="0.2">
      <c r="A140" s="76" t="s">
        <v>203</v>
      </c>
      <c r="B140" s="257" t="s">
        <v>197</v>
      </c>
      <c r="C140" s="284">
        <v>133</v>
      </c>
      <c r="D140" s="285">
        <v>50</v>
      </c>
      <c r="E140" s="259"/>
      <c r="F140" s="259"/>
      <c r="G140" s="284">
        <v>3</v>
      </c>
      <c r="H140" s="285">
        <v>24</v>
      </c>
      <c r="I140" s="284"/>
      <c r="J140" s="285"/>
      <c r="K140" s="303">
        <f t="shared" si="23"/>
        <v>210</v>
      </c>
    </row>
    <row r="141" spans="1:11" x14ac:dyDescent="0.2">
      <c r="A141" s="76" t="s">
        <v>210</v>
      </c>
      <c r="B141" s="257" t="s">
        <v>198</v>
      </c>
      <c r="C141" s="284">
        <v>278</v>
      </c>
      <c r="D141" s="285">
        <v>107</v>
      </c>
      <c r="E141" s="259"/>
      <c r="F141" s="259"/>
      <c r="G141" s="284">
        <v>29</v>
      </c>
      <c r="H141" s="285">
        <v>40</v>
      </c>
      <c r="I141" s="284">
        <v>36</v>
      </c>
      <c r="J141" s="285">
        <v>18</v>
      </c>
      <c r="K141" s="303">
        <f t="shared" si="23"/>
        <v>508</v>
      </c>
    </row>
    <row r="142" spans="1:11" x14ac:dyDescent="0.2">
      <c r="A142" s="76" t="s">
        <v>211</v>
      </c>
      <c r="B142" s="257" t="s">
        <v>199</v>
      </c>
      <c r="C142" s="284"/>
      <c r="D142" s="285"/>
      <c r="E142" s="259"/>
      <c r="F142" s="259"/>
      <c r="G142" s="284"/>
      <c r="H142" s="285"/>
      <c r="I142" s="284"/>
      <c r="J142" s="285"/>
      <c r="K142" s="303"/>
    </row>
    <row r="143" spans="1:11" x14ac:dyDescent="0.2">
      <c r="A143" s="76" t="s">
        <v>212</v>
      </c>
      <c r="B143" s="257" t="s">
        <v>200</v>
      </c>
      <c r="C143" s="284">
        <v>790</v>
      </c>
      <c r="D143" s="285">
        <v>498</v>
      </c>
      <c r="E143" s="263"/>
      <c r="F143" s="263"/>
      <c r="G143" s="284">
        <v>31</v>
      </c>
      <c r="H143" s="285"/>
      <c r="I143" s="284"/>
      <c r="J143" s="285"/>
      <c r="K143" s="304">
        <f t="shared" si="23"/>
        <v>1319</v>
      </c>
    </row>
    <row r="144" spans="1:11" ht="13.5" thickBot="1" x14ac:dyDescent="0.25">
      <c r="A144" s="76" t="s">
        <v>202</v>
      </c>
      <c r="B144" s="257" t="s">
        <v>201</v>
      </c>
      <c r="C144" s="284">
        <v>135</v>
      </c>
      <c r="D144" s="285">
        <v>85</v>
      </c>
      <c r="E144" s="259"/>
      <c r="F144" s="259"/>
      <c r="G144" s="284">
        <v>43</v>
      </c>
      <c r="H144" s="285">
        <v>68</v>
      </c>
      <c r="I144" s="284"/>
      <c r="J144" s="285"/>
      <c r="K144" s="303">
        <f t="shared" si="23"/>
        <v>331</v>
      </c>
    </row>
    <row r="145" spans="1:11" x14ac:dyDescent="0.2">
      <c r="A145" s="249" t="s">
        <v>84</v>
      </c>
      <c r="B145" s="276" t="s">
        <v>83</v>
      </c>
      <c r="C145" s="305">
        <f t="shared" ref="C145:J145" si="24">SUM(C135:C144)</f>
        <v>3759</v>
      </c>
      <c r="D145" s="305">
        <f t="shared" si="24"/>
        <v>1901</v>
      </c>
      <c r="E145" s="305">
        <f t="shared" si="24"/>
        <v>198</v>
      </c>
      <c r="F145" s="305">
        <f t="shared" si="24"/>
        <v>364</v>
      </c>
      <c r="G145" s="306">
        <f t="shared" si="24"/>
        <v>788</v>
      </c>
      <c r="H145" s="305">
        <f t="shared" si="24"/>
        <v>597</v>
      </c>
      <c r="I145" s="305">
        <f t="shared" si="24"/>
        <v>200</v>
      </c>
      <c r="J145" s="307">
        <f t="shared" si="24"/>
        <v>80</v>
      </c>
      <c r="K145" s="308">
        <f>SUM(K134:K144)</f>
        <v>7887</v>
      </c>
    </row>
    <row r="146" spans="1:11" x14ac:dyDescent="0.2">
      <c r="A146" s="33" t="s">
        <v>72</v>
      </c>
      <c r="B146" s="277" t="s">
        <v>83</v>
      </c>
      <c r="C146" s="292">
        <v>2282</v>
      </c>
      <c r="D146" s="293">
        <v>1309</v>
      </c>
      <c r="E146" s="298">
        <v>193</v>
      </c>
      <c r="F146" s="293">
        <v>344</v>
      </c>
      <c r="G146" s="292">
        <v>540</v>
      </c>
      <c r="H146" s="293">
        <v>405</v>
      </c>
      <c r="I146" s="292">
        <v>105</v>
      </c>
      <c r="J146" s="293">
        <v>28</v>
      </c>
      <c r="K146" s="269">
        <f t="shared" ref="K146:K147" si="25">SUM(C146:J146)</f>
        <v>5206</v>
      </c>
    </row>
    <row r="147" spans="1:11" ht="13.5" thickBot="1" x14ac:dyDescent="0.25">
      <c r="A147" s="66" t="s">
        <v>73</v>
      </c>
      <c r="B147" s="278" t="s">
        <v>83</v>
      </c>
      <c r="C147" s="299">
        <v>152</v>
      </c>
      <c r="D147" s="300">
        <v>35</v>
      </c>
      <c r="E147" s="301"/>
      <c r="F147" s="300"/>
      <c r="G147" s="299">
        <v>38</v>
      </c>
      <c r="H147" s="300">
        <v>12</v>
      </c>
      <c r="I147" s="299">
        <v>15</v>
      </c>
      <c r="J147" s="300">
        <v>16</v>
      </c>
      <c r="K147" s="309">
        <f t="shared" si="25"/>
        <v>268</v>
      </c>
    </row>
    <row r="149" spans="1:11" x14ac:dyDescent="0.2">
      <c r="A149" s="2" t="s">
        <v>5</v>
      </c>
    </row>
    <row r="150" spans="1:11" x14ac:dyDescent="0.2">
      <c r="A150" s="4" t="s">
        <v>6</v>
      </c>
    </row>
  </sheetData>
  <sheetProtection password="CC6B" sheet="1" objects="1" scenarios="1"/>
  <mergeCells count="23">
    <mergeCell ref="C101:K101"/>
    <mergeCell ref="C116:K116"/>
    <mergeCell ref="C117:K117"/>
    <mergeCell ref="C132:K132"/>
    <mergeCell ref="C133:K133"/>
    <mergeCell ref="C68:K68"/>
    <mergeCell ref="C69:K69"/>
    <mergeCell ref="C84:K84"/>
    <mergeCell ref="C85:K85"/>
    <mergeCell ref="C100:K100"/>
    <mergeCell ref="C37:K37"/>
    <mergeCell ref="C52:K52"/>
    <mergeCell ref="C53:K53"/>
    <mergeCell ref="I2:J2"/>
    <mergeCell ref="A1:K1"/>
    <mergeCell ref="C2:D2"/>
    <mergeCell ref="E2:F2"/>
    <mergeCell ref="G2:H2"/>
    <mergeCell ref="C4:K4"/>
    <mergeCell ref="C5:K5"/>
    <mergeCell ref="C20:K20"/>
    <mergeCell ref="C21:K21"/>
    <mergeCell ref="C36:K36"/>
  </mergeCells>
  <pageMargins left="0.70866141732283472" right="0.70866141732283472" top="0.74803149606299213" bottom="0.74803149606299213" header="0.31496062992125984" footer="0.31496062992125984"/>
  <pageSetup paperSize="9" scale="67" firstPageNumber="109" fitToHeight="0" orientation="portrait" useFirstPageNumber="1" r:id="rId1"/>
  <headerFooter>
    <oddFooter>&amp;C&amp;P</oddFooter>
  </headerFooter>
  <rowBreaks count="2" manualBreakCount="2">
    <brk id="51" max="16383" man="1"/>
    <brk id="10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pageSetUpPr fitToPage="1"/>
  </sheetPr>
  <dimension ref="A1:K83"/>
  <sheetViews>
    <sheetView zoomScaleNormal="100" workbookViewId="0">
      <selection activeCell="A40" sqref="A40"/>
    </sheetView>
  </sheetViews>
  <sheetFormatPr defaultColWidth="9.140625" defaultRowHeight="12.75" x14ac:dyDescent="0.2"/>
  <cols>
    <col min="1" max="1" width="47.85546875" style="2" customWidth="1"/>
    <col min="2" max="2" width="6.7109375" style="310" customWidth="1"/>
    <col min="3" max="3" width="8.28515625" style="310" customWidth="1"/>
    <col min="4" max="4" width="6.85546875" style="310" customWidth="1"/>
    <col min="5" max="5" width="8.5703125" style="310" customWidth="1"/>
    <col min="6" max="6" width="7.42578125" style="310" customWidth="1"/>
    <col min="7" max="7" width="8.7109375" style="310" customWidth="1"/>
    <col min="8" max="8" width="7" style="310" customWidth="1"/>
    <col min="9" max="11" width="9.140625" style="310"/>
    <col min="12" max="16384" width="9.140625" style="1"/>
  </cols>
  <sheetData>
    <row r="1" spans="1:11" ht="23.25" customHeight="1" x14ac:dyDescent="0.2">
      <c r="A1" s="609" t="s">
        <v>376</v>
      </c>
      <c r="B1" s="610"/>
      <c r="C1" s="610"/>
      <c r="D1" s="610"/>
      <c r="E1" s="610"/>
      <c r="F1" s="610"/>
      <c r="G1" s="610"/>
      <c r="H1" s="610"/>
      <c r="I1" s="610"/>
      <c r="J1" s="610"/>
      <c r="K1" s="582"/>
    </row>
    <row r="2" spans="1:11" x14ac:dyDescent="0.2">
      <c r="A2" s="614" t="s">
        <v>288</v>
      </c>
      <c r="B2" s="185"/>
      <c r="C2" s="590" t="s">
        <v>0</v>
      </c>
      <c r="D2" s="590"/>
      <c r="E2" s="590" t="s">
        <v>2</v>
      </c>
      <c r="F2" s="590"/>
      <c r="G2" s="590" t="s">
        <v>1</v>
      </c>
      <c r="H2" s="590"/>
      <c r="I2" s="607" t="s">
        <v>3</v>
      </c>
      <c r="J2" s="608"/>
      <c r="K2" s="24" t="s">
        <v>4</v>
      </c>
    </row>
    <row r="3" spans="1:11" ht="13.5" customHeight="1" thickBot="1" x14ac:dyDescent="0.25">
      <c r="A3" s="615"/>
      <c r="B3" s="250"/>
      <c r="C3" s="250" t="s">
        <v>7</v>
      </c>
      <c r="D3" s="250" t="s">
        <v>8</v>
      </c>
      <c r="E3" s="250" t="s">
        <v>7</v>
      </c>
      <c r="F3" s="250" t="s">
        <v>8</v>
      </c>
      <c r="G3" s="250" t="s">
        <v>7</v>
      </c>
      <c r="H3" s="250" t="s">
        <v>8</v>
      </c>
      <c r="I3" s="251" t="s">
        <v>7</v>
      </c>
      <c r="J3" s="251" t="s">
        <v>8</v>
      </c>
      <c r="K3" s="252"/>
    </row>
    <row r="4" spans="1:11" x14ac:dyDescent="0.2">
      <c r="A4" s="199" t="s">
        <v>234</v>
      </c>
      <c r="B4" s="280"/>
      <c r="C4" s="611"/>
      <c r="D4" s="612"/>
      <c r="E4" s="612"/>
      <c r="F4" s="612"/>
      <c r="G4" s="612"/>
      <c r="H4" s="612"/>
      <c r="I4" s="612"/>
      <c r="J4" s="612"/>
      <c r="K4" s="613"/>
    </row>
    <row r="5" spans="1:11" x14ac:dyDescent="0.2">
      <c r="A5" s="118" t="s">
        <v>190</v>
      </c>
      <c r="B5" s="253" t="s">
        <v>189</v>
      </c>
      <c r="C5" s="601"/>
      <c r="D5" s="602"/>
      <c r="E5" s="602"/>
      <c r="F5" s="602"/>
      <c r="G5" s="602"/>
      <c r="H5" s="602"/>
      <c r="I5" s="602"/>
      <c r="J5" s="602"/>
      <c r="K5" s="603"/>
    </row>
    <row r="6" spans="1:11" x14ac:dyDescent="0.2">
      <c r="A6" s="76" t="s">
        <v>204</v>
      </c>
      <c r="B6" s="257" t="s">
        <v>191</v>
      </c>
      <c r="C6" s="258"/>
      <c r="D6" s="258"/>
      <c r="E6" s="258"/>
      <c r="F6" s="258"/>
      <c r="G6" s="258"/>
      <c r="H6" s="258"/>
      <c r="I6" s="282"/>
      <c r="J6" s="283"/>
      <c r="K6" s="269">
        <f>SUM(C6:J6)</f>
        <v>0</v>
      </c>
    </row>
    <row r="7" spans="1:11" x14ac:dyDescent="0.2">
      <c r="A7" s="76" t="s">
        <v>205</v>
      </c>
      <c r="B7" s="257" t="s">
        <v>192</v>
      </c>
      <c r="C7" s="258"/>
      <c r="D7" s="258"/>
      <c r="E7" s="258"/>
      <c r="F7" s="258"/>
      <c r="G7" s="258"/>
      <c r="H7" s="258"/>
      <c r="I7" s="282"/>
      <c r="J7" s="283"/>
      <c r="K7" s="269">
        <f t="shared" ref="K7:K16" si="0">SUM(C7:J7)</f>
        <v>0</v>
      </c>
    </row>
    <row r="8" spans="1:11" x14ac:dyDescent="0.2">
      <c r="A8" s="76" t="s">
        <v>206</v>
      </c>
      <c r="B8" s="257" t="s">
        <v>193</v>
      </c>
      <c r="C8" s="258"/>
      <c r="D8" s="258"/>
      <c r="E8" s="258"/>
      <c r="F8" s="258"/>
      <c r="G8" s="258"/>
      <c r="H8" s="258"/>
      <c r="I8" s="282">
        <v>1</v>
      </c>
      <c r="J8" s="283"/>
      <c r="K8" s="269">
        <f t="shared" si="0"/>
        <v>1</v>
      </c>
    </row>
    <row r="9" spans="1:11" x14ac:dyDescent="0.2">
      <c r="A9" s="76" t="s">
        <v>207</v>
      </c>
      <c r="B9" s="257" t="s">
        <v>194</v>
      </c>
      <c r="C9" s="258"/>
      <c r="D9" s="258"/>
      <c r="E9" s="258"/>
      <c r="F9" s="258"/>
      <c r="G9" s="258"/>
      <c r="H9" s="258"/>
      <c r="I9" s="282"/>
      <c r="J9" s="283"/>
      <c r="K9" s="269">
        <f t="shared" si="0"/>
        <v>0</v>
      </c>
    </row>
    <row r="10" spans="1:11" x14ac:dyDescent="0.2">
      <c r="A10" s="76" t="s">
        <v>208</v>
      </c>
      <c r="B10" s="257" t="s">
        <v>195</v>
      </c>
      <c r="C10" s="258"/>
      <c r="D10" s="258"/>
      <c r="E10" s="258"/>
      <c r="F10" s="258"/>
      <c r="G10" s="258"/>
      <c r="H10" s="258"/>
      <c r="I10" s="282"/>
      <c r="J10" s="283"/>
      <c r="K10" s="269">
        <f t="shared" si="0"/>
        <v>0</v>
      </c>
    </row>
    <row r="11" spans="1:11" x14ac:dyDescent="0.2">
      <c r="A11" s="76" t="s">
        <v>209</v>
      </c>
      <c r="B11" s="257" t="s">
        <v>196</v>
      </c>
      <c r="C11" s="258"/>
      <c r="D11" s="258"/>
      <c r="E11" s="258"/>
      <c r="F11" s="258"/>
      <c r="G11" s="258"/>
      <c r="H11" s="258"/>
      <c r="I11" s="282"/>
      <c r="J11" s="283"/>
      <c r="K11" s="269">
        <f t="shared" si="0"/>
        <v>0</v>
      </c>
    </row>
    <row r="12" spans="1:11" x14ac:dyDescent="0.2">
      <c r="A12" s="76" t="s">
        <v>203</v>
      </c>
      <c r="B12" s="257" t="s">
        <v>197</v>
      </c>
      <c r="C12" s="258"/>
      <c r="D12" s="258"/>
      <c r="E12" s="258"/>
      <c r="F12" s="258"/>
      <c r="G12" s="258"/>
      <c r="H12" s="258"/>
      <c r="I12" s="282"/>
      <c r="J12" s="283"/>
      <c r="K12" s="269">
        <f t="shared" si="0"/>
        <v>0</v>
      </c>
    </row>
    <row r="13" spans="1:11" x14ac:dyDescent="0.2">
      <c r="A13" s="76" t="s">
        <v>210</v>
      </c>
      <c r="B13" s="257" t="s">
        <v>198</v>
      </c>
      <c r="C13" s="258"/>
      <c r="D13" s="258"/>
      <c r="E13" s="258"/>
      <c r="F13" s="258"/>
      <c r="G13" s="258"/>
      <c r="H13" s="258"/>
      <c r="I13" s="282"/>
      <c r="J13" s="283"/>
      <c r="K13" s="269">
        <f t="shared" si="0"/>
        <v>0</v>
      </c>
    </row>
    <row r="14" spans="1:11" x14ac:dyDescent="0.2">
      <c r="A14" s="76" t="s">
        <v>211</v>
      </c>
      <c r="B14" s="257" t="s">
        <v>199</v>
      </c>
      <c r="C14" s="258"/>
      <c r="D14" s="258"/>
      <c r="E14" s="258"/>
      <c r="F14" s="258"/>
      <c r="G14" s="258"/>
      <c r="H14" s="258"/>
      <c r="I14" s="282"/>
      <c r="J14" s="283"/>
      <c r="K14" s="269">
        <f t="shared" si="0"/>
        <v>0</v>
      </c>
    </row>
    <row r="15" spans="1:11" x14ac:dyDescent="0.2">
      <c r="A15" s="76" t="s">
        <v>212</v>
      </c>
      <c r="B15" s="257" t="s">
        <v>200</v>
      </c>
      <c r="C15" s="258"/>
      <c r="D15" s="258"/>
      <c r="E15" s="258"/>
      <c r="F15" s="258"/>
      <c r="G15" s="258"/>
      <c r="H15" s="258"/>
      <c r="I15" s="282"/>
      <c r="J15" s="283"/>
      <c r="K15" s="269">
        <f t="shared" si="0"/>
        <v>0</v>
      </c>
    </row>
    <row r="16" spans="1:11" x14ac:dyDescent="0.2">
      <c r="A16" s="76" t="s">
        <v>202</v>
      </c>
      <c r="B16" s="257" t="s">
        <v>201</v>
      </c>
      <c r="C16" s="258"/>
      <c r="D16" s="258"/>
      <c r="E16" s="258"/>
      <c r="F16" s="258"/>
      <c r="G16" s="258"/>
      <c r="H16" s="258"/>
      <c r="I16" s="282"/>
      <c r="J16" s="283"/>
      <c r="K16" s="269">
        <f t="shared" si="0"/>
        <v>0</v>
      </c>
    </row>
    <row r="17" spans="1:11" x14ac:dyDescent="0.2">
      <c r="A17" s="120" t="s">
        <v>82</v>
      </c>
      <c r="B17" s="270" t="s">
        <v>83</v>
      </c>
      <c r="C17" s="260">
        <f>SUM(C6:C16)</f>
        <v>0</v>
      </c>
      <c r="D17" s="260">
        <f t="shared" ref="D17:J17" si="1">SUM(D6:D16)</f>
        <v>0</v>
      </c>
      <c r="E17" s="260">
        <f t="shared" si="1"/>
        <v>0</v>
      </c>
      <c r="F17" s="260">
        <f t="shared" si="1"/>
        <v>0</v>
      </c>
      <c r="G17" s="260">
        <f t="shared" si="1"/>
        <v>0</v>
      </c>
      <c r="H17" s="260">
        <f t="shared" si="1"/>
        <v>0</v>
      </c>
      <c r="I17" s="260">
        <f t="shared" si="1"/>
        <v>1</v>
      </c>
      <c r="J17" s="260">
        <f t="shared" si="1"/>
        <v>0</v>
      </c>
      <c r="K17" s="316">
        <f>SUM(K6:K16)</f>
        <v>1</v>
      </c>
    </row>
    <row r="18" spans="1:11" x14ac:dyDescent="0.2">
      <c r="A18" s="204" t="s">
        <v>242</v>
      </c>
      <c r="B18" s="291"/>
      <c r="C18" s="604"/>
      <c r="D18" s="605"/>
      <c r="E18" s="605"/>
      <c r="F18" s="605"/>
      <c r="G18" s="605"/>
      <c r="H18" s="605"/>
      <c r="I18" s="605"/>
      <c r="J18" s="605"/>
      <c r="K18" s="606"/>
    </row>
    <row r="19" spans="1:11" x14ac:dyDescent="0.2">
      <c r="A19" s="118" t="s">
        <v>190</v>
      </c>
      <c r="B19" s="253" t="s">
        <v>189</v>
      </c>
      <c r="C19" s="601"/>
      <c r="D19" s="602"/>
      <c r="E19" s="602"/>
      <c r="F19" s="602"/>
      <c r="G19" s="602"/>
      <c r="H19" s="602"/>
      <c r="I19" s="602"/>
      <c r="J19" s="602"/>
      <c r="K19" s="603"/>
    </row>
    <row r="20" spans="1:11" x14ac:dyDescent="0.2">
      <c r="A20" s="76" t="s">
        <v>204</v>
      </c>
      <c r="B20" s="257" t="s">
        <v>191</v>
      </c>
      <c r="C20" s="259"/>
      <c r="D20" s="259"/>
      <c r="E20" s="259"/>
      <c r="F20" s="259"/>
      <c r="G20" s="259"/>
      <c r="H20" s="259"/>
      <c r="I20" s="293"/>
      <c r="J20" s="318"/>
      <c r="K20" s="303">
        <v>0</v>
      </c>
    </row>
    <row r="21" spans="1:11" x14ac:dyDescent="0.2">
      <c r="A21" s="76" t="s">
        <v>205</v>
      </c>
      <c r="B21" s="257" t="s">
        <v>192</v>
      </c>
      <c r="C21" s="259"/>
      <c r="D21" s="259"/>
      <c r="E21" s="259"/>
      <c r="F21" s="259"/>
      <c r="G21" s="259"/>
      <c r="H21" s="259"/>
      <c r="I21" s="293"/>
      <c r="J21" s="318"/>
      <c r="K21" s="303">
        <v>0</v>
      </c>
    </row>
    <row r="22" spans="1:11" x14ac:dyDescent="0.2">
      <c r="A22" s="76" t="s">
        <v>206</v>
      </c>
      <c r="B22" s="257" t="s">
        <v>193</v>
      </c>
      <c r="C22" s="259"/>
      <c r="D22" s="259"/>
      <c r="E22" s="259"/>
      <c r="F22" s="259"/>
      <c r="G22" s="259"/>
      <c r="H22" s="259"/>
      <c r="I22" s="293">
        <v>1</v>
      </c>
      <c r="J22" s="318"/>
      <c r="K22" s="303">
        <v>1</v>
      </c>
    </row>
    <row r="23" spans="1:11" x14ac:dyDescent="0.2">
      <c r="A23" s="76" t="s">
        <v>207</v>
      </c>
      <c r="B23" s="257" t="s">
        <v>194</v>
      </c>
      <c r="C23" s="259"/>
      <c r="D23" s="259"/>
      <c r="E23" s="259"/>
      <c r="F23" s="259"/>
      <c r="G23" s="259"/>
      <c r="H23" s="259"/>
      <c r="I23" s="293"/>
      <c r="J23" s="318"/>
      <c r="K23" s="303">
        <v>0</v>
      </c>
    </row>
    <row r="24" spans="1:11" x14ac:dyDescent="0.2">
      <c r="A24" s="76" t="s">
        <v>208</v>
      </c>
      <c r="B24" s="257" t="s">
        <v>195</v>
      </c>
      <c r="C24" s="259"/>
      <c r="D24" s="259"/>
      <c r="E24" s="259"/>
      <c r="F24" s="259"/>
      <c r="G24" s="259"/>
      <c r="H24" s="259"/>
      <c r="I24" s="293"/>
      <c r="J24" s="318"/>
      <c r="K24" s="303">
        <v>0</v>
      </c>
    </row>
    <row r="25" spans="1:11" x14ac:dyDescent="0.2">
      <c r="A25" s="76" t="s">
        <v>209</v>
      </c>
      <c r="B25" s="257" t="s">
        <v>196</v>
      </c>
      <c r="C25" s="259"/>
      <c r="D25" s="259"/>
      <c r="E25" s="259"/>
      <c r="F25" s="259"/>
      <c r="G25" s="259"/>
      <c r="H25" s="259"/>
      <c r="I25" s="293"/>
      <c r="J25" s="318"/>
      <c r="K25" s="303">
        <v>0</v>
      </c>
    </row>
    <row r="26" spans="1:11" x14ac:dyDescent="0.2">
      <c r="A26" s="76" t="s">
        <v>203</v>
      </c>
      <c r="B26" s="257" t="s">
        <v>197</v>
      </c>
      <c r="C26" s="259"/>
      <c r="D26" s="259"/>
      <c r="E26" s="259"/>
      <c r="F26" s="259"/>
      <c r="G26" s="259"/>
      <c r="H26" s="259"/>
      <c r="I26" s="293"/>
      <c r="J26" s="318"/>
      <c r="K26" s="303">
        <v>0</v>
      </c>
    </row>
    <row r="27" spans="1:11" x14ac:dyDescent="0.2">
      <c r="A27" s="76" t="s">
        <v>210</v>
      </c>
      <c r="B27" s="257" t="s">
        <v>198</v>
      </c>
      <c r="C27" s="259"/>
      <c r="D27" s="259"/>
      <c r="E27" s="259"/>
      <c r="F27" s="259"/>
      <c r="G27" s="259"/>
      <c r="H27" s="259"/>
      <c r="I27" s="293"/>
      <c r="J27" s="318"/>
      <c r="K27" s="303">
        <v>0</v>
      </c>
    </row>
    <row r="28" spans="1:11" x14ac:dyDescent="0.2">
      <c r="A28" s="76" t="s">
        <v>211</v>
      </c>
      <c r="B28" s="257" t="s">
        <v>199</v>
      </c>
      <c r="C28" s="259"/>
      <c r="D28" s="259"/>
      <c r="E28" s="259"/>
      <c r="F28" s="259"/>
      <c r="G28" s="259"/>
      <c r="H28" s="259"/>
      <c r="I28" s="293"/>
      <c r="J28" s="318"/>
      <c r="K28" s="303">
        <v>0</v>
      </c>
    </row>
    <row r="29" spans="1:11" x14ac:dyDescent="0.2">
      <c r="A29" s="76" t="s">
        <v>212</v>
      </c>
      <c r="B29" s="257" t="s">
        <v>200</v>
      </c>
      <c r="C29" s="259"/>
      <c r="D29" s="259"/>
      <c r="E29" s="259"/>
      <c r="F29" s="259"/>
      <c r="G29" s="259"/>
      <c r="H29" s="259"/>
      <c r="I29" s="293"/>
      <c r="J29" s="318"/>
      <c r="K29" s="303">
        <v>0</v>
      </c>
    </row>
    <row r="30" spans="1:11" ht="13.5" thickBot="1" x14ac:dyDescent="0.25">
      <c r="A30" s="76" t="s">
        <v>202</v>
      </c>
      <c r="B30" s="257" t="s">
        <v>201</v>
      </c>
      <c r="C30" s="319"/>
      <c r="D30" s="319"/>
      <c r="E30" s="319"/>
      <c r="F30" s="319"/>
      <c r="G30" s="319"/>
      <c r="H30" s="319"/>
      <c r="I30" s="320"/>
      <c r="J30" s="321"/>
      <c r="K30" s="322">
        <v>0</v>
      </c>
    </row>
    <row r="31" spans="1:11" ht="13.5" thickBot="1" x14ac:dyDescent="0.25">
      <c r="A31" s="214" t="s">
        <v>84</v>
      </c>
      <c r="B31" s="324" t="s">
        <v>83</v>
      </c>
      <c r="C31" s="325">
        <v>0</v>
      </c>
      <c r="D31" s="325">
        <v>0</v>
      </c>
      <c r="E31" s="325">
        <v>0</v>
      </c>
      <c r="F31" s="325">
        <v>0</v>
      </c>
      <c r="G31" s="325">
        <v>0</v>
      </c>
      <c r="H31" s="325">
        <v>0</v>
      </c>
      <c r="I31" s="325">
        <v>1</v>
      </c>
      <c r="J31" s="325">
        <v>0</v>
      </c>
      <c r="K31" s="326">
        <v>1</v>
      </c>
    </row>
    <row r="33" spans="1:1" x14ac:dyDescent="0.2">
      <c r="A33" s="2" t="s">
        <v>5</v>
      </c>
    </row>
    <row r="34" spans="1:1" x14ac:dyDescent="0.2">
      <c r="A34" s="4" t="s">
        <v>6</v>
      </c>
    </row>
    <row r="36" spans="1:1" ht="18.75" customHeight="1" x14ac:dyDescent="0.2"/>
    <row r="37" spans="1:1" ht="12.75" customHeight="1" x14ac:dyDescent="0.2"/>
    <row r="83" ht="12.75" customHeight="1" x14ac:dyDescent="0.2"/>
  </sheetData>
  <sheetProtection password="CC6B" sheet="1" objects="1" scenarios="1"/>
  <mergeCells count="10">
    <mergeCell ref="C19:K19"/>
    <mergeCell ref="C4:K4"/>
    <mergeCell ref="C5:K5"/>
    <mergeCell ref="C18:K18"/>
    <mergeCell ref="A1:K1"/>
    <mergeCell ref="C2:D2"/>
    <mergeCell ref="E2:F2"/>
    <mergeCell ref="G2:H2"/>
    <mergeCell ref="I2:J2"/>
    <mergeCell ref="A2:A3"/>
  </mergeCells>
  <pageMargins left="0.70866141732283472" right="0.70866141732283472" top="0.74803149606299213" bottom="0.74803149606299213" header="0.31496062992125984" footer="0.31496062992125984"/>
  <pageSetup paperSize="9" firstPageNumber="112" fitToHeight="0" orientation="landscape" useFirstPageNumber="1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zoomScaleNormal="100" workbookViewId="0">
      <selection activeCell="H19" sqref="H19"/>
    </sheetView>
  </sheetViews>
  <sheetFormatPr defaultRowHeight="15" x14ac:dyDescent="0.25"/>
  <cols>
    <col min="1" max="1" width="29.85546875" customWidth="1"/>
  </cols>
  <sheetData>
    <row r="1" spans="1:14" ht="30" customHeight="1" thickBot="1" x14ac:dyDescent="0.3">
      <c r="A1" s="616" t="s">
        <v>153</v>
      </c>
      <c r="B1" s="617"/>
      <c r="C1" s="617"/>
      <c r="D1" s="617"/>
      <c r="E1" s="617"/>
      <c r="F1" s="617"/>
      <c r="G1" s="617"/>
      <c r="H1" s="617"/>
      <c r="I1" s="617"/>
      <c r="J1" s="617"/>
      <c r="K1" s="617"/>
      <c r="L1" s="617"/>
      <c r="M1" s="617"/>
      <c r="N1" s="618"/>
    </row>
    <row r="2" spans="1:14" ht="25.5" customHeight="1" x14ac:dyDescent="0.25">
      <c r="A2" s="236" t="s">
        <v>289</v>
      </c>
      <c r="B2" s="619" t="s">
        <v>0</v>
      </c>
      <c r="C2" s="619"/>
      <c r="D2" s="619"/>
      <c r="E2" s="619" t="s">
        <v>2</v>
      </c>
      <c r="F2" s="619"/>
      <c r="G2" s="619"/>
      <c r="H2" s="619" t="s">
        <v>1</v>
      </c>
      <c r="I2" s="619"/>
      <c r="J2" s="619"/>
      <c r="K2" s="619" t="s">
        <v>88</v>
      </c>
      <c r="L2" s="619"/>
      <c r="M2" s="619"/>
      <c r="N2" s="620" t="s">
        <v>4</v>
      </c>
    </row>
    <row r="3" spans="1:14" ht="15" customHeight="1" x14ac:dyDescent="0.25">
      <c r="A3" s="9"/>
      <c r="B3" s="328" t="s">
        <v>7</v>
      </c>
      <c r="C3" s="328" t="s">
        <v>8</v>
      </c>
      <c r="D3" s="328" t="s">
        <v>4</v>
      </c>
      <c r="E3" s="328" t="s">
        <v>7</v>
      </c>
      <c r="F3" s="328" t="s">
        <v>8</v>
      </c>
      <c r="G3" s="328" t="s">
        <v>4</v>
      </c>
      <c r="H3" s="328" t="s">
        <v>7</v>
      </c>
      <c r="I3" s="328" t="s">
        <v>8</v>
      </c>
      <c r="J3" s="328" t="s">
        <v>4</v>
      </c>
      <c r="K3" s="328" t="s">
        <v>7</v>
      </c>
      <c r="L3" s="328" t="s">
        <v>8</v>
      </c>
      <c r="M3" s="328" t="s">
        <v>4</v>
      </c>
      <c r="N3" s="621"/>
    </row>
    <row r="4" spans="1:14" ht="15" customHeight="1" x14ac:dyDescent="0.25">
      <c r="A4" s="157" t="s">
        <v>239</v>
      </c>
      <c r="B4" s="293">
        <v>56.46</v>
      </c>
      <c r="C4" s="293">
        <v>64.83</v>
      </c>
      <c r="D4" s="293">
        <v>60.09</v>
      </c>
      <c r="E4" s="293">
        <v>0</v>
      </c>
      <c r="F4" s="293">
        <v>0</v>
      </c>
      <c r="G4" s="293">
        <v>0</v>
      </c>
      <c r="H4" s="293">
        <v>28.7</v>
      </c>
      <c r="I4" s="293">
        <v>0</v>
      </c>
      <c r="J4" s="293">
        <v>28.7</v>
      </c>
      <c r="K4" s="293">
        <v>20</v>
      </c>
      <c r="L4" s="293">
        <v>36.840000000000003</v>
      </c>
      <c r="M4" s="293">
        <v>31.03</v>
      </c>
      <c r="N4" s="329">
        <v>54.84</v>
      </c>
    </row>
    <row r="5" spans="1:14" ht="15" customHeight="1" x14ac:dyDescent="0.25">
      <c r="A5" s="157" t="s">
        <v>235</v>
      </c>
      <c r="B5" s="293">
        <v>82.35</v>
      </c>
      <c r="C5" s="293">
        <v>71.430000000000007</v>
      </c>
      <c r="D5" s="293">
        <v>78.98</v>
      </c>
      <c r="E5" s="293">
        <v>0</v>
      </c>
      <c r="F5" s="293">
        <v>0</v>
      </c>
      <c r="G5" s="293">
        <v>0</v>
      </c>
      <c r="H5" s="293">
        <v>25</v>
      </c>
      <c r="I5" s="293">
        <v>25</v>
      </c>
      <c r="J5" s="293">
        <v>25</v>
      </c>
      <c r="K5" s="293">
        <v>0</v>
      </c>
      <c r="L5" s="293">
        <v>0</v>
      </c>
      <c r="M5" s="293">
        <v>0</v>
      </c>
      <c r="N5" s="329">
        <v>71.81</v>
      </c>
    </row>
    <row r="6" spans="1:14" x14ac:dyDescent="0.25">
      <c r="A6" s="158" t="s">
        <v>241</v>
      </c>
      <c r="B6" s="293">
        <v>24.39</v>
      </c>
      <c r="C6" s="293">
        <v>0</v>
      </c>
      <c r="D6" s="293">
        <v>24.39</v>
      </c>
      <c r="E6" s="293">
        <v>0</v>
      </c>
      <c r="F6" s="293">
        <v>0</v>
      </c>
      <c r="G6" s="293">
        <v>0</v>
      </c>
      <c r="H6" s="293">
        <v>16.13</v>
      </c>
      <c r="I6" s="293">
        <v>0</v>
      </c>
      <c r="J6" s="293">
        <v>16.13</v>
      </c>
      <c r="K6" s="293">
        <v>0</v>
      </c>
      <c r="L6" s="293">
        <v>0</v>
      </c>
      <c r="M6" s="293">
        <v>0</v>
      </c>
      <c r="N6" s="329">
        <v>19.48</v>
      </c>
    </row>
    <row r="7" spans="1:14" x14ac:dyDescent="0.25">
      <c r="A7" s="157" t="s">
        <v>238</v>
      </c>
      <c r="B7" s="293">
        <v>28.86</v>
      </c>
      <c r="C7" s="293">
        <v>47.52</v>
      </c>
      <c r="D7" s="293">
        <v>35.1</v>
      </c>
      <c r="E7" s="293">
        <v>0</v>
      </c>
      <c r="F7" s="293">
        <v>0</v>
      </c>
      <c r="G7" s="293">
        <v>0</v>
      </c>
      <c r="H7" s="293">
        <v>33.33</v>
      </c>
      <c r="I7" s="293">
        <v>22.73</v>
      </c>
      <c r="J7" s="293">
        <v>27.03</v>
      </c>
      <c r="K7" s="293">
        <v>0</v>
      </c>
      <c r="L7" s="293">
        <v>0</v>
      </c>
      <c r="M7" s="293">
        <v>0</v>
      </c>
      <c r="N7" s="329">
        <v>34.22</v>
      </c>
    </row>
    <row r="8" spans="1:14" x14ac:dyDescent="0.25">
      <c r="A8" s="157" t="s">
        <v>286</v>
      </c>
      <c r="B8" s="293">
        <v>71.88</v>
      </c>
      <c r="C8" s="293">
        <v>64.38</v>
      </c>
      <c r="D8" s="293">
        <v>68.64</v>
      </c>
      <c r="E8" s="293">
        <v>0</v>
      </c>
      <c r="F8" s="293">
        <v>0</v>
      </c>
      <c r="G8" s="293">
        <v>0</v>
      </c>
      <c r="H8" s="293">
        <v>54.55</v>
      </c>
      <c r="I8" s="293">
        <v>0</v>
      </c>
      <c r="J8" s="293">
        <v>54.55</v>
      </c>
      <c r="K8" s="293">
        <v>0</v>
      </c>
      <c r="L8" s="293">
        <v>0</v>
      </c>
      <c r="M8" s="293">
        <v>0</v>
      </c>
      <c r="N8" s="329">
        <v>65.95</v>
      </c>
    </row>
    <row r="9" spans="1:14" x14ac:dyDescent="0.25">
      <c r="A9" s="51" t="s">
        <v>234</v>
      </c>
      <c r="B9" s="293">
        <v>58.37</v>
      </c>
      <c r="C9" s="293">
        <v>60.68</v>
      </c>
      <c r="D9" s="293">
        <v>59.59</v>
      </c>
      <c r="E9" s="293">
        <v>0</v>
      </c>
      <c r="F9" s="293">
        <v>0</v>
      </c>
      <c r="G9" s="293">
        <v>0</v>
      </c>
      <c r="H9" s="293">
        <v>22.5</v>
      </c>
      <c r="I9" s="293">
        <v>17.39</v>
      </c>
      <c r="J9" s="293">
        <v>19.77</v>
      </c>
      <c r="K9" s="293">
        <v>12.5</v>
      </c>
      <c r="L9" s="293">
        <v>0</v>
      </c>
      <c r="M9" s="293">
        <v>11.11</v>
      </c>
      <c r="N9" s="329">
        <v>52.42</v>
      </c>
    </row>
    <row r="10" spans="1:14" x14ac:dyDescent="0.25">
      <c r="A10" s="51" t="s">
        <v>236</v>
      </c>
      <c r="B10" s="293">
        <v>41.78</v>
      </c>
      <c r="C10" s="293">
        <v>26.09</v>
      </c>
      <c r="D10" s="293">
        <v>37.479999999999997</v>
      </c>
      <c r="E10" s="293">
        <v>9.43</v>
      </c>
      <c r="F10" s="293">
        <v>21.82</v>
      </c>
      <c r="G10" s="293">
        <v>17.79</v>
      </c>
      <c r="H10" s="293">
        <v>22.73</v>
      </c>
      <c r="I10" s="293">
        <v>10.08</v>
      </c>
      <c r="J10" s="293">
        <v>16.16</v>
      </c>
      <c r="K10" s="293">
        <v>0</v>
      </c>
      <c r="L10" s="293">
        <v>0</v>
      </c>
      <c r="M10" s="293">
        <v>0</v>
      </c>
      <c r="N10" s="329">
        <v>28.89</v>
      </c>
    </row>
    <row r="11" spans="1:14" x14ac:dyDescent="0.25">
      <c r="A11" s="51" t="s">
        <v>237</v>
      </c>
      <c r="B11" s="293">
        <v>62.94</v>
      </c>
      <c r="C11" s="293">
        <v>80.510000000000005</v>
      </c>
      <c r="D11" s="293">
        <v>67.75</v>
      </c>
      <c r="E11" s="293">
        <v>0</v>
      </c>
      <c r="F11" s="293">
        <v>0</v>
      </c>
      <c r="G11" s="293">
        <v>0</v>
      </c>
      <c r="H11" s="293">
        <v>10.87</v>
      </c>
      <c r="I11" s="293">
        <v>75</v>
      </c>
      <c r="J11" s="293">
        <v>16</v>
      </c>
      <c r="K11" s="293">
        <v>0</v>
      </c>
      <c r="L11" s="293">
        <v>0</v>
      </c>
      <c r="M11" s="293">
        <v>0</v>
      </c>
      <c r="N11" s="329">
        <v>62.11</v>
      </c>
    </row>
    <row r="12" spans="1:14" ht="15.75" thickBot="1" x14ac:dyDescent="0.3">
      <c r="A12" s="327" t="s">
        <v>84</v>
      </c>
      <c r="B12" s="330">
        <v>53.72</v>
      </c>
      <c r="C12" s="330">
        <v>58.71</v>
      </c>
      <c r="D12" s="330">
        <v>55.51</v>
      </c>
      <c r="E12" s="330">
        <v>9.43</v>
      </c>
      <c r="F12" s="330">
        <v>21.82</v>
      </c>
      <c r="G12" s="330">
        <v>17.79</v>
      </c>
      <c r="H12" s="330">
        <v>23.27</v>
      </c>
      <c r="I12" s="330">
        <v>15.81</v>
      </c>
      <c r="J12" s="330">
        <v>20.68</v>
      </c>
      <c r="K12" s="330">
        <v>6.38</v>
      </c>
      <c r="L12" s="330">
        <v>28</v>
      </c>
      <c r="M12" s="330">
        <v>13.89</v>
      </c>
      <c r="N12" s="331">
        <v>47.49</v>
      </c>
    </row>
    <row r="14" spans="1:14" x14ac:dyDescent="0.25">
      <c r="A14" s="2" t="s">
        <v>5</v>
      </c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</row>
    <row r="15" spans="1:14" x14ac:dyDescent="0.25">
      <c r="A15" s="4" t="s">
        <v>6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</row>
  </sheetData>
  <sheetProtection password="CC6B" sheet="1" objects="1" scenarios="1"/>
  <mergeCells count="6">
    <mergeCell ref="A1:N1"/>
    <mergeCell ref="B2:D2"/>
    <mergeCell ref="E2:G2"/>
    <mergeCell ref="H2:J2"/>
    <mergeCell ref="K2:M2"/>
    <mergeCell ref="N2:N3"/>
  </mergeCells>
  <pageMargins left="0.70866141732283472" right="0.70866141732283472" top="0.78740157480314965" bottom="0.78740157480314965" header="0.31496062992125984" footer="0.31496062992125984"/>
  <pageSetup paperSize="9" scale="88" firstPageNumber="113" orientation="landscape" useFirstPageNumber="1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pageSetUpPr fitToPage="1"/>
  </sheetPr>
  <dimension ref="A1:C25"/>
  <sheetViews>
    <sheetView zoomScaleNormal="100" workbookViewId="0">
      <selection activeCell="J27" sqref="I27:J27"/>
    </sheetView>
  </sheetViews>
  <sheetFormatPr defaultColWidth="9.140625" defaultRowHeight="12.75" x14ac:dyDescent="0.2"/>
  <cols>
    <col min="1" max="1" width="54.85546875" style="2" customWidth="1"/>
    <col min="2" max="2" width="13.42578125" style="2" customWidth="1"/>
    <col min="3" max="3" width="22.42578125" style="2" customWidth="1"/>
    <col min="4" max="5" width="9.140625" style="2"/>
    <col min="6" max="6" width="11.42578125" style="2" bestFit="1" customWidth="1"/>
    <col min="7" max="7" width="9.140625" style="2"/>
    <col min="8" max="8" width="11.42578125" style="2" bestFit="1" customWidth="1"/>
    <col min="9" max="16384" width="9.140625" style="2"/>
  </cols>
  <sheetData>
    <row r="1" spans="1:3" ht="39.950000000000003" customHeight="1" x14ac:dyDescent="0.2">
      <c r="A1" s="622" t="s">
        <v>322</v>
      </c>
      <c r="B1" s="623"/>
      <c r="C1" s="624"/>
    </row>
    <row r="2" spans="1:3" ht="39.950000000000003" customHeight="1" x14ac:dyDescent="0.2">
      <c r="A2" s="198" t="s">
        <v>288</v>
      </c>
      <c r="B2" s="8"/>
      <c r="C2" s="19"/>
    </row>
    <row r="3" spans="1:3" ht="15" customHeight="1" x14ac:dyDescent="0.2">
      <c r="A3" s="10" t="s">
        <v>40</v>
      </c>
      <c r="B3" s="332" t="s">
        <v>41</v>
      </c>
      <c r="C3" s="333" t="s">
        <v>323</v>
      </c>
    </row>
    <row r="4" spans="1:3" ht="15" customHeight="1" x14ac:dyDescent="0.2">
      <c r="A4" s="75" t="s">
        <v>54</v>
      </c>
      <c r="B4" s="195">
        <v>160</v>
      </c>
      <c r="C4" s="334">
        <v>18304.88</v>
      </c>
    </row>
    <row r="5" spans="1:3" ht="30" customHeight="1" x14ac:dyDescent="0.2">
      <c r="A5" s="75" t="s">
        <v>55</v>
      </c>
      <c r="B5" s="195"/>
      <c r="C5" s="334"/>
    </row>
    <row r="6" spans="1:3" ht="30" customHeight="1" x14ac:dyDescent="0.2">
      <c r="A6" s="75" t="s">
        <v>56</v>
      </c>
      <c r="B6" s="195">
        <v>201</v>
      </c>
      <c r="C6" s="334">
        <v>28625.74</v>
      </c>
    </row>
    <row r="7" spans="1:3" ht="15" customHeight="1" x14ac:dyDescent="0.2">
      <c r="A7" s="75" t="s">
        <v>57</v>
      </c>
      <c r="B7" s="195">
        <v>8</v>
      </c>
      <c r="C7" s="334">
        <v>11500</v>
      </c>
    </row>
    <row r="8" spans="1:3" ht="15" customHeight="1" x14ac:dyDescent="0.2">
      <c r="A8" s="75" t="s">
        <v>63</v>
      </c>
      <c r="B8" s="195">
        <v>16</v>
      </c>
      <c r="C8" s="334">
        <v>23275</v>
      </c>
    </row>
    <row r="9" spans="1:3" ht="15" customHeight="1" x14ac:dyDescent="0.2">
      <c r="A9" s="75" t="s">
        <v>58</v>
      </c>
      <c r="B9" s="195">
        <v>2945</v>
      </c>
      <c r="C9" s="334">
        <v>10506.98</v>
      </c>
    </row>
    <row r="10" spans="1:3" ht="15" customHeight="1" x14ac:dyDescent="0.2">
      <c r="A10" s="94" t="s">
        <v>64</v>
      </c>
      <c r="B10" s="335">
        <v>1642</v>
      </c>
      <c r="C10" s="336">
        <v>9484.77</v>
      </c>
    </row>
    <row r="11" spans="1:3" ht="15" customHeight="1" x14ac:dyDescent="0.2">
      <c r="A11" s="75" t="s">
        <v>59</v>
      </c>
      <c r="B11" s="195">
        <v>84</v>
      </c>
      <c r="C11" s="334">
        <v>67355.509999999995</v>
      </c>
    </row>
    <row r="12" spans="1:3" ht="15" customHeight="1" x14ac:dyDescent="0.2">
      <c r="A12" s="75" t="s">
        <v>60</v>
      </c>
      <c r="B12" s="195">
        <v>1</v>
      </c>
      <c r="C12" s="334">
        <v>148736</v>
      </c>
    </row>
    <row r="13" spans="1:3" ht="15" customHeight="1" x14ac:dyDescent="0.2">
      <c r="A13" s="75" t="s">
        <v>61</v>
      </c>
      <c r="B13" s="195">
        <v>192</v>
      </c>
      <c r="C13" s="334">
        <v>102102.55</v>
      </c>
    </row>
    <row r="14" spans="1:3" ht="15" customHeight="1" x14ac:dyDescent="0.2">
      <c r="A14" s="75" t="s">
        <v>62</v>
      </c>
      <c r="B14" s="195"/>
      <c r="C14" s="334"/>
    </row>
    <row r="15" spans="1:3" ht="15" customHeight="1" thickBot="1" x14ac:dyDescent="0.25">
      <c r="A15" s="248" t="s">
        <v>4</v>
      </c>
      <c r="B15" s="337">
        <f>SUM(B4:B9,B11:B14)</f>
        <v>3607</v>
      </c>
      <c r="C15" s="338">
        <f>((C4*B4)+(C5*B5)+(C6*B6)+(C7*B7)+(C8*B8)+(C9*B9)+(C11*B11)+(C12*B12)+(C13*B13)+(C14*B14))/B15</f>
        <v>18159.217931799281</v>
      </c>
    </row>
    <row r="16" spans="1:3" ht="15" customHeight="1" x14ac:dyDescent="0.2">
      <c r="A16" s="1"/>
      <c r="B16" s="1"/>
      <c r="C16" s="1"/>
    </row>
    <row r="17" spans="1:3" ht="15" customHeight="1" x14ac:dyDescent="0.2">
      <c r="A17" s="60"/>
      <c r="B17" s="1"/>
      <c r="C17" s="1"/>
    </row>
    <row r="18" spans="1:3" ht="39" customHeight="1" x14ac:dyDescent="0.2">
      <c r="A18" s="625"/>
      <c r="B18" s="625"/>
      <c r="C18" s="625"/>
    </row>
    <row r="19" spans="1:3" ht="30" customHeight="1" x14ac:dyDescent="0.2">
      <c r="A19" s="625"/>
      <c r="B19" s="625"/>
      <c r="C19" s="625"/>
    </row>
    <row r="20" spans="1:3" ht="38.25" customHeight="1" x14ac:dyDescent="0.2">
      <c r="A20" s="596"/>
      <c r="B20" s="596"/>
      <c r="C20" s="596"/>
    </row>
    <row r="21" spans="1:3" ht="15" customHeight="1" x14ac:dyDescent="0.2"/>
    <row r="22" spans="1:3" ht="15" customHeight="1" x14ac:dyDescent="0.2"/>
    <row r="23" spans="1:3" ht="15" customHeight="1" x14ac:dyDescent="0.2"/>
    <row r="24" spans="1:3" ht="15" customHeight="1" x14ac:dyDescent="0.2"/>
    <row r="25" spans="1:3" ht="15" customHeight="1" x14ac:dyDescent="0.2"/>
  </sheetData>
  <sheetProtection password="CC6B" sheet="1" objects="1" scenarios="1"/>
  <mergeCells count="4">
    <mergeCell ref="A1:C1"/>
    <mergeCell ref="A18:C18"/>
    <mergeCell ref="A20:C20"/>
    <mergeCell ref="A19:C19"/>
  </mergeCells>
  <pageMargins left="0.70866141732283472" right="0.70866141732283472" top="0.74803149606299213" bottom="0.74803149606299213" header="0.31496062992125984" footer="0.31496062992125984"/>
  <pageSetup paperSize="9" scale="96" firstPageNumber="114" orientation="portrait" useFirstPageNumber="1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K147"/>
  <sheetViews>
    <sheetView zoomScaleNormal="100" workbookViewId="0">
      <selection activeCell="M2" sqref="M2"/>
    </sheetView>
  </sheetViews>
  <sheetFormatPr defaultColWidth="9.140625" defaultRowHeight="12.75" x14ac:dyDescent="0.2"/>
  <cols>
    <col min="1" max="1" width="47.85546875" style="2" customWidth="1"/>
    <col min="2" max="2" width="6.7109375" style="310" customWidth="1"/>
    <col min="3" max="3" width="8.28515625" style="310" customWidth="1"/>
    <col min="4" max="4" width="6.85546875" style="310" customWidth="1"/>
    <col min="5" max="5" width="8.5703125" style="310" customWidth="1"/>
    <col min="6" max="6" width="7.42578125" style="310" customWidth="1"/>
    <col min="7" max="7" width="8.7109375" style="310" customWidth="1"/>
    <col min="8" max="8" width="7" style="310" customWidth="1"/>
    <col min="9" max="11" width="9.140625" style="310"/>
    <col min="12" max="16384" width="9.140625" style="1"/>
  </cols>
  <sheetData>
    <row r="1" spans="1:11" ht="42.75" customHeight="1" x14ac:dyDescent="0.2">
      <c r="A1" s="577" t="s">
        <v>139</v>
      </c>
      <c r="B1" s="563"/>
      <c r="C1" s="563"/>
      <c r="D1" s="563"/>
      <c r="E1" s="563"/>
      <c r="F1" s="563"/>
      <c r="G1" s="563"/>
      <c r="H1" s="563"/>
      <c r="I1" s="563"/>
      <c r="J1" s="564"/>
      <c r="K1" s="565"/>
    </row>
    <row r="2" spans="1:11" s="5" customFormat="1" ht="38.25" customHeight="1" x14ac:dyDescent="0.2">
      <c r="A2" s="198" t="s">
        <v>288</v>
      </c>
      <c r="B2" s="185"/>
      <c r="C2" s="590" t="s">
        <v>0</v>
      </c>
      <c r="D2" s="590"/>
      <c r="E2" s="590" t="s">
        <v>2</v>
      </c>
      <c r="F2" s="590"/>
      <c r="G2" s="590" t="s">
        <v>1</v>
      </c>
      <c r="H2" s="590"/>
      <c r="I2" s="607" t="s">
        <v>3</v>
      </c>
      <c r="J2" s="608"/>
      <c r="K2" s="24" t="s">
        <v>4</v>
      </c>
    </row>
    <row r="3" spans="1:11" s="5" customFormat="1" ht="15.75" customHeight="1" thickBot="1" x14ac:dyDescent="0.25">
      <c r="A3" s="20"/>
      <c r="B3" s="250"/>
      <c r="C3" s="250" t="s">
        <v>7</v>
      </c>
      <c r="D3" s="250" t="s">
        <v>8</v>
      </c>
      <c r="E3" s="250" t="s">
        <v>7</v>
      </c>
      <c r="F3" s="250" t="s">
        <v>8</v>
      </c>
      <c r="G3" s="250" t="s">
        <v>7</v>
      </c>
      <c r="H3" s="250" t="s">
        <v>8</v>
      </c>
      <c r="I3" s="251" t="s">
        <v>7</v>
      </c>
      <c r="J3" s="251" t="s">
        <v>8</v>
      </c>
      <c r="K3" s="252"/>
    </row>
    <row r="4" spans="1:11" s="5" customFormat="1" x14ac:dyDescent="0.2">
      <c r="A4" s="199" t="s">
        <v>239</v>
      </c>
      <c r="B4" s="280"/>
      <c r="C4" s="611"/>
      <c r="D4" s="612"/>
      <c r="E4" s="612"/>
      <c r="F4" s="612"/>
      <c r="G4" s="612"/>
      <c r="H4" s="612"/>
      <c r="I4" s="612"/>
      <c r="J4" s="612"/>
      <c r="K4" s="613"/>
    </row>
    <row r="5" spans="1:11" s="5" customFormat="1" x14ac:dyDescent="0.2">
      <c r="A5" s="118" t="s">
        <v>190</v>
      </c>
      <c r="B5" s="253" t="s">
        <v>189</v>
      </c>
      <c r="C5" s="601"/>
      <c r="D5" s="602"/>
      <c r="E5" s="602"/>
      <c r="F5" s="602"/>
      <c r="G5" s="602"/>
      <c r="H5" s="602"/>
      <c r="I5" s="602"/>
      <c r="J5" s="602"/>
      <c r="K5" s="603"/>
    </row>
    <row r="6" spans="1:11" s="5" customFormat="1" x14ac:dyDescent="0.2">
      <c r="A6" s="76" t="s">
        <v>204</v>
      </c>
      <c r="B6" s="257" t="s">
        <v>191</v>
      </c>
      <c r="C6" s="258"/>
      <c r="D6" s="258"/>
      <c r="E6" s="258"/>
      <c r="F6" s="258"/>
      <c r="G6" s="281"/>
      <c r="H6" s="258"/>
      <c r="I6" s="282"/>
      <c r="J6" s="283"/>
      <c r="K6" s="269">
        <f>SUM(C6:J6)</f>
        <v>0</v>
      </c>
    </row>
    <row r="7" spans="1:11" s="5" customFormat="1" x14ac:dyDescent="0.2">
      <c r="A7" s="76" t="s">
        <v>205</v>
      </c>
      <c r="B7" s="257" t="s">
        <v>192</v>
      </c>
      <c r="C7" s="258"/>
      <c r="D7" s="258"/>
      <c r="E7" s="258"/>
      <c r="F7" s="258"/>
      <c r="G7" s="281"/>
      <c r="H7" s="258"/>
      <c r="I7" s="282"/>
      <c r="J7" s="283"/>
      <c r="K7" s="269">
        <f t="shared" ref="K7:K19" si="0">SUM(C7:J7)</f>
        <v>0</v>
      </c>
    </row>
    <row r="8" spans="1:11" s="5" customFormat="1" x14ac:dyDescent="0.2">
      <c r="A8" s="76" t="s">
        <v>206</v>
      </c>
      <c r="B8" s="257" t="s">
        <v>193</v>
      </c>
      <c r="C8" s="258"/>
      <c r="D8" s="258"/>
      <c r="E8" s="258"/>
      <c r="F8" s="258"/>
      <c r="G8" s="281"/>
      <c r="H8" s="258"/>
      <c r="I8" s="282"/>
      <c r="J8" s="283"/>
      <c r="K8" s="269">
        <f t="shared" si="0"/>
        <v>0</v>
      </c>
    </row>
    <row r="9" spans="1:11" s="5" customFormat="1" x14ac:dyDescent="0.2">
      <c r="A9" s="76" t="s">
        <v>207</v>
      </c>
      <c r="B9" s="257" t="s">
        <v>194</v>
      </c>
      <c r="C9" s="292">
        <v>6</v>
      </c>
      <c r="D9" s="293">
        <v>10</v>
      </c>
      <c r="E9" s="258"/>
      <c r="F9" s="258"/>
      <c r="G9" s="292">
        <v>15</v>
      </c>
      <c r="H9" s="284"/>
      <c r="I9" s="285">
        <v>1</v>
      </c>
      <c r="J9" s="283"/>
      <c r="K9" s="269">
        <f t="shared" si="0"/>
        <v>32</v>
      </c>
    </row>
    <row r="10" spans="1:11" s="5" customFormat="1" x14ac:dyDescent="0.2">
      <c r="A10" s="76" t="s">
        <v>208</v>
      </c>
      <c r="B10" s="257" t="s">
        <v>195</v>
      </c>
      <c r="C10" s="292">
        <v>50</v>
      </c>
      <c r="D10" s="293">
        <v>17</v>
      </c>
      <c r="E10" s="258"/>
      <c r="F10" s="258"/>
      <c r="G10" s="292">
        <v>18</v>
      </c>
      <c r="H10" s="258"/>
      <c r="I10" s="282"/>
      <c r="J10" s="283"/>
      <c r="K10" s="269">
        <f t="shared" si="0"/>
        <v>85</v>
      </c>
    </row>
    <row r="11" spans="1:11" s="5" customFormat="1" x14ac:dyDescent="0.2">
      <c r="A11" s="76" t="s">
        <v>209</v>
      </c>
      <c r="B11" s="257" t="s">
        <v>196</v>
      </c>
      <c r="C11" s="258"/>
      <c r="D11" s="258"/>
      <c r="E11" s="258"/>
      <c r="F11" s="258"/>
      <c r="G11" s="292"/>
      <c r="H11" s="258"/>
      <c r="I11" s="282"/>
      <c r="J11" s="283"/>
      <c r="K11" s="269">
        <f t="shared" si="0"/>
        <v>0</v>
      </c>
    </row>
    <row r="12" spans="1:11" s="5" customFormat="1" x14ac:dyDescent="0.2">
      <c r="A12" s="76" t="s">
        <v>203</v>
      </c>
      <c r="B12" s="257" t="s">
        <v>197</v>
      </c>
      <c r="C12" s="258"/>
      <c r="D12" s="258"/>
      <c r="E12" s="258"/>
      <c r="F12" s="258"/>
      <c r="G12" s="281"/>
      <c r="H12" s="258"/>
      <c r="I12" s="282"/>
      <c r="J12" s="283"/>
      <c r="K12" s="269">
        <f t="shared" si="0"/>
        <v>0</v>
      </c>
    </row>
    <row r="13" spans="1:11" s="5" customFormat="1" x14ac:dyDescent="0.2">
      <c r="A13" s="76" t="s">
        <v>210</v>
      </c>
      <c r="B13" s="257" t="s">
        <v>198</v>
      </c>
      <c r="C13" s="258"/>
      <c r="D13" s="258"/>
      <c r="E13" s="258"/>
      <c r="F13" s="258"/>
      <c r="G13" s="281"/>
      <c r="H13" s="258"/>
      <c r="I13" s="282"/>
      <c r="J13" s="283"/>
      <c r="K13" s="269">
        <f t="shared" si="0"/>
        <v>0</v>
      </c>
    </row>
    <row r="14" spans="1:11" s="5" customFormat="1" x14ac:dyDescent="0.2">
      <c r="A14" s="76" t="s">
        <v>211</v>
      </c>
      <c r="B14" s="257" t="s">
        <v>199</v>
      </c>
      <c r="C14" s="258"/>
      <c r="D14" s="258"/>
      <c r="E14" s="258"/>
      <c r="F14" s="258"/>
      <c r="G14" s="281"/>
      <c r="H14" s="258"/>
      <c r="I14" s="282"/>
      <c r="J14" s="283"/>
      <c r="K14" s="269">
        <f t="shared" si="0"/>
        <v>0</v>
      </c>
    </row>
    <row r="15" spans="1:11" s="5" customFormat="1" x14ac:dyDescent="0.2">
      <c r="A15" s="76" t="s">
        <v>212</v>
      </c>
      <c r="B15" s="257" t="s">
        <v>200</v>
      </c>
      <c r="C15" s="292">
        <v>16</v>
      </c>
      <c r="D15" s="293">
        <v>24</v>
      </c>
      <c r="E15" s="258"/>
      <c r="F15" s="258"/>
      <c r="G15" s="281">
        <v>9</v>
      </c>
      <c r="H15" s="258"/>
      <c r="I15" s="282"/>
      <c r="J15" s="283"/>
      <c r="K15" s="269">
        <f t="shared" si="0"/>
        <v>49</v>
      </c>
    </row>
    <row r="16" spans="1:11" s="5" customFormat="1" x14ac:dyDescent="0.2">
      <c r="A16" s="76" t="s">
        <v>202</v>
      </c>
      <c r="B16" s="257" t="s">
        <v>201</v>
      </c>
      <c r="C16" s="258"/>
      <c r="D16" s="258"/>
      <c r="E16" s="258"/>
      <c r="F16" s="258"/>
      <c r="G16" s="281"/>
      <c r="H16" s="258"/>
      <c r="I16" s="282"/>
      <c r="J16" s="283"/>
      <c r="K16" s="269">
        <f t="shared" si="0"/>
        <v>0</v>
      </c>
    </row>
    <row r="17" spans="1:11" s="5" customFormat="1" x14ac:dyDescent="0.2">
      <c r="A17" s="99" t="s">
        <v>82</v>
      </c>
      <c r="B17" s="311" t="s">
        <v>83</v>
      </c>
      <c r="C17" s="312">
        <f>SUM(C6:C16)</f>
        <v>72</v>
      </c>
      <c r="D17" s="312">
        <f t="shared" ref="D17:J17" si="1">SUM(D6:D16)</f>
        <v>51</v>
      </c>
      <c r="E17" s="312">
        <f t="shared" si="1"/>
        <v>0</v>
      </c>
      <c r="F17" s="312">
        <f t="shared" si="1"/>
        <v>0</v>
      </c>
      <c r="G17" s="313">
        <f t="shared" si="1"/>
        <v>42</v>
      </c>
      <c r="H17" s="312"/>
      <c r="I17" s="312">
        <f t="shared" si="1"/>
        <v>1</v>
      </c>
      <c r="J17" s="312">
        <f t="shared" si="1"/>
        <v>0</v>
      </c>
      <c r="K17" s="314">
        <f>SUM(K6:K16)</f>
        <v>166</v>
      </c>
    </row>
    <row r="18" spans="1:11" s="5" customFormat="1" ht="15" customHeight="1" x14ac:dyDescent="0.2">
      <c r="A18" s="155" t="s">
        <v>270</v>
      </c>
      <c r="B18" s="271" t="s">
        <v>83</v>
      </c>
      <c r="C18" s="292">
        <v>51</v>
      </c>
      <c r="D18" s="293">
        <v>44</v>
      </c>
      <c r="E18" s="282"/>
      <c r="F18" s="282"/>
      <c r="G18" s="292">
        <v>27</v>
      </c>
      <c r="H18" s="282"/>
      <c r="I18" s="292"/>
      <c r="J18" s="293"/>
      <c r="K18" s="288">
        <f t="shared" si="0"/>
        <v>122</v>
      </c>
    </row>
    <row r="19" spans="1:11" s="5" customFormat="1" ht="15" customHeight="1" x14ac:dyDescent="0.2">
      <c r="A19" s="156" t="s">
        <v>271</v>
      </c>
      <c r="B19" s="271" t="s">
        <v>83</v>
      </c>
      <c r="C19" s="294"/>
      <c r="D19" s="295"/>
      <c r="E19" s="282"/>
      <c r="F19" s="282"/>
      <c r="G19" s="294"/>
      <c r="H19" s="282"/>
      <c r="I19" s="294"/>
      <c r="J19" s="295"/>
      <c r="K19" s="288">
        <f t="shared" si="0"/>
        <v>0</v>
      </c>
    </row>
    <row r="20" spans="1:11" s="5" customFormat="1" x14ac:dyDescent="0.2">
      <c r="A20" s="204" t="s">
        <v>235</v>
      </c>
      <c r="B20" s="291"/>
      <c r="C20" s="604"/>
      <c r="D20" s="605"/>
      <c r="E20" s="605"/>
      <c r="F20" s="605"/>
      <c r="G20" s="605"/>
      <c r="H20" s="605"/>
      <c r="I20" s="605"/>
      <c r="J20" s="605"/>
      <c r="K20" s="606"/>
    </row>
    <row r="21" spans="1:11" s="2" customFormat="1" x14ac:dyDescent="0.2">
      <c r="A21" s="118" t="s">
        <v>190</v>
      </c>
      <c r="B21" s="253" t="s">
        <v>189</v>
      </c>
      <c r="C21" s="601"/>
      <c r="D21" s="602"/>
      <c r="E21" s="602"/>
      <c r="F21" s="602"/>
      <c r="G21" s="602"/>
      <c r="H21" s="602"/>
      <c r="I21" s="602"/>
      <c r="J21" s="602"/>
      <c r="K21" s="603"/>
    </row>
    <row r="22" spans="1:11" ht="15" customHeight="1" x14ac:dyDescent="0.2">
      <c r="A22" s="76" t="s">
        <v>204</v>
      </c>
      <c r="B22" s="257" t="s">
        <v>191</v>
      </c>
      <c r="C22" s="258"/>
      <c r="D22" s="258"/>
      <c r="E22" s="258"/>
      <c r="F22" s="258"/>
      <c r="G22" s="281"/>
      <c r="H22" s="258"/>
      <c r="I22" s="282"/>
      <c r="J22" s="283"/>
      <c r="K22" s="269">
        <f>SUM(C22:J22)</f>
        <v>0</v>
      </c>
    </row>
    <row r="23" spans="1:11" x14ac:dyDescent="0.2">
      <c r="A23" s="76" t="s">
        <v>205</v>
      </c>
      <c r="B23" s="257" t="s">
        <v>192</v>
      </c>
      <c r="C23" s="258"/>
      <c r="D23" s="258"/>
      <c r="E23" s="258"/>
      <c r="F23" s="258"/>
      <c r="G23" s="281"/>
      <c r="H23" s="258"/>
      <c r="I23" s="282"/>
      <c r="J23" s="283"/>
      <c r="K23" s="269">
        <f t="shared" ref="K23:K32" si="2">SUM(C23:J23)</f>
        <v>0</v>
      </c>
    </row>
    <row r="24" spans="1:11" x14ac:dyDescent="0.2">
      <c r="A24" s="76" t="s">
        <v>206</v>
      </c>
      <c r="B24" s="257" t="s">
        <v>193</v>
      </c>
      <c r="C24" s="258"/>
      <c r="D24" s="258"/>
      <c r="E24" s="258"/>
      <c r="F24" s="258"/>
      <c r="G24" s="281"/>
      <c r="H24" s="258"/>
      <c r="I24" s="282"/>
      <c r="J24" s="283"/>
      <c r="K24" s="269">
        <f t="shared" si="2"/>
        <v>0</v>
      </c>
    </row>
    <row r="25" spans="1:11" x14ac:dyDescent="0.2">
      <c r="A25" s="76" t="s">
        <v>207</v>
      </c>
      <c r="B25" s="257" t="s">
        <v>194</v>
      </c>
      <c r="C25" s="258"/>
      <c r="D25" s="258"/>
      <c r="E25" s="258"/>
      <c r="F25" s="258"/>
      <c r="G25" s="281"/>
      <c r="H25" s="258"/>
      <c r="I25" s="282"/>
      <c r="J25" s="283"/>
      <c r="K25" s="269">
        <f t="shared" si="2"/>
        <v>0</v>
      </c>
    </row>
    <row r="26" spans="1:11" x14ac:dyDescent="0.2">
      <c r="A26" s="76" t="s">
        <v>208</v>
      </c>
      <c r="B26" s="257" t="s">
        <v>195</v>
      </c>
      <c r="C26" s="258"/>
      <c r="D26" s="258"/>
      <c r="E26" s="258"/>
      <c r="F26" s="258"/>
      <c r="G26" s="281"/>
      <c r="H26" s="258"/>
      <c r="I26" s="282"/>
      <c r="J26" s="283"/>
      <c r="K26" s="269">
        <f t="shared" si="2"/>
        <v>0</v>
      </c>
    </row>
    <row r="27" spans="1:11" x14ac:dyDescent="0.2">
      <c r="A27" s="76" t="s">
        <v>209</v>
      </c>
      <c r="B27" s="257" t="s">
        <v>196</v>
      </c>
      <c r="C27" s="258"/>
      <c r="D27" s="258"/>
      <c r="E27" s="258"/>
      <c r="F27" s="258"/>
      <c r="G27" s="281"/>
      <c r="H27" s="258"/>
      <c r="I27" s="282"/>
      <c r="J27" s="283"/>
      <c r="K27" s="269">
        <f t="shared" si="2"/>
        <v>0</v>
      </c>
    </row>
    <row r="28" spans="1:11" x14ac:dyDescent="0.2">
      <c r="A28" s="76" t="s">
        <v>203</v>
      </c>
      <c r="B28" s="257" t="s">
        <v>197</v>
      </c>
      <c r="C28" s="258"/>
      <c r="D28" s="258"/>
      <c r="E28" s="258"/>
      <c r="F28" s="258"/>
      <c r="G28" s="281"/>
      <c r="H28" s="258"/>
      <c r="I28" s="282"/>
      <c r="J28" s="283"/>
      <c r="K28" s="269">
        <f t="shared" si="2"/>
        <v>0</v>
      </c>
    </row>
    <row r="29" spans="1:11" x14ac:dyDescent="0.2">
      <c r="A29" s="76" t="s">
        <v>210</v>
      </c>
      <c r="B29" s="257" t="s">
        <v>198</v>
      </c>
      <c r="C29" s="272">
        <v>5</v>
      </c>
      <c r="D29" s="273">
        <v>12</v>
      </c>
      <c r="E29" s="258"/>
      <c r="F29" s="258"/>
      <c r="G29" s="274">
        <v>6</v>
      </c>
      <c r="H29" s="275">
        <v>11</v>
      </c>
      <c r="I29" s="274">
        <v>1</v>
      </c>
      <c r="J29" s="275"/>
      <c r="K29" s="269">
        <f t="shared" si="2"/>
        <v>35</v>
      </c>
    </row>
    <row r="30" spans="1:11" x14ac:dyDescent="0.2">
      <c r="A30" s="76" t="s">
        <v>211</v>
      </c>
      <c r="B30" s="257" t="s">
        <v>199</v>
      </c>
      <c r="C30" s="258"/>
      <c r="D30" s="258"/>
      <c r="E30" s="258"/>
      <c r="F30" s="258"/>
      <c r="G30" s="281"/>
      <c r="H30" s="258"/>
      <c r="I30" s="282"/>
      <c r="J30" s="283"/>
      <c r="K30" s="269">
        <f t="shared" si="2"/>
        <v>0</v>
      </c>
    </row>
    <row r="31" spans="1:11" x14ac:dyDescent="0.2">
      <c r="A31" s="76" t="s">
        <v>212</v>
      </c>
      <c r="B31" s="257" t="s">
        <v>200</v>
      </c>
      <c r="C31" s="258"/>
      <c r="D31" s="258"/>
      <c r="E31" s="258"/>
      <c r="F31" s="258"/>
      <c r="G31" s="281"/>
      <c r="H31" s="258"/>
      <c r="I31" s="282"/>
      <c r="J31" s="283"/>
      <c r="K31" s="269">
        <f t="shared" si="2"/>
        <v>0</v>
      </c>
    </row>
    <row r="32" spans="1:11" x14ac:dyDescent="0.2">
      <c r="A32" s="76" t="s">
        <v>202</v>
      </c>
      <c r="B32" s="257" t="s">
        <v>201</v>
      </c>
      <c r="C32" s="258"/>
      <c r="D32" s="258"/>
      <c r="E32" s="258"/>
      <c r="F32" s="258"/>
      <c r="G32" s="281"/>
      <c r="H32" s="258"/>
      <c r="I32" s="282"/>
      <c r="J32" s="283"/>
      <c r="K32" s="269">
        <f t="shared" si="2"/>
        <v>0</v>
      </c>
    </row>
    <row r="33" spans="1:11" x14ac:dyDescent="0.2">
      <c r="A33" s="99" t="s">
        <v>82</v>
      </c>
      <c r="B33" s="311" t="s">
        <v>83</v>
      </c>
      <c r="C33" s="312">
        <f>SUM(C22:C32)</f>
        <v>5</v>
      </c>
      <c r="D33" s="312">
        <f t="shared" ref="D33:J33" si="3">SUM(D22:D32)</f>
        <v>12</v>
      </c>
      <c r="E33" s="312">
        <f t="shared" si="3"/>
        <v>0</v>
      </c>
      <c r="F33" s="312">
        <f t="shared" si="3"/>
        <v>0</v>
      </c>
      <c r="G33" s="313">
        <f t="shared" si="3"/>
        <v>6</v>
      </c>
      <c r="H33" s="312">
        <f t="shared" si="3"/>
        <v>11</v>
      </c>
      <c r="I33" s="312">
        <f t="shared" si="3"/>
        <v>1</v>
      </c>
      <c r="J33" s="312">
        <f t="shared" si="3"/>
        <v>0</v>
      </c>
      <c r="K33" s="314">
        <f>SUM(K22:K32)</f>
        <v>35</v>
      </c>
    </row>
    <row r="34" spans="1:11" ht="15" customHeight="1" x14ac:dyDescent="0.2">
      <c r="A34" s="124" t="s">
        <v>272</v>
      </c>
      <c r="B34" s="271" t="s">
        <v>83</v>
      </c>
      <c r="C34" s="292"/>
      <c r="D34" s="293">
        <v>2</v>
      </c>
      <c r="E34" s="282"/>
      <c r="F34" s="282"/>
      <c r="G34" s="292"/>
      <c r="H34" s="293"/>
      <c r="I34" s="292">
        <v>1</v>
      </c>
      <c r="J34" s="293"/>
      <c r="K34" s="288">
        <f t="shared" ref="K34:K35" si="4">SUM(C34:J34)</f>
        <v>3</v>
      </c>
    </row>
    <row r="35" spans="1:11" ht="15" customHeight="1" thickBot="1" x14ac:dyDescent="0.25">
      <c r="A35" s="124" t="s">
        <v>273</v>
      </c>
      <c r="B35" s="271" t="s">
        <v>83</v>
      </c>
      <c r="C35" s="294"/>
      <c r="D35" s="295"/>
      <c r="E35" s="282"/>
      <c r="F35" s="296"/>
      <c r="G35" s="294"/>
      <c r="H35" s="295"/>
      <c r="I35" s="294"/>
      <c r="J35" s="295"/>
      <c r="K35" s="288">
        <f t="shared" si="4"/>
        <v>0</v>
      </c>
    </row>
    <row r="36" spans="1:11" ht="15" customHeight="1" x14ac:dyDescent="0.2">
      <c r="A36" s="199" t="s">
        <v>241</v>
      </c>
      <c r="B36" s="280"/>
      <c r="C36" s="611"/>
      <c r="D36" s="612"/>
      <c r="E36" s="612"/>
      <c r="F36" s="612"/>
      <c r="G36" s="612"/>
      <c r="H36" s="612"/>
      <c r="I36" s="612"/>
      <c r="J36" s="612"/>
      <c r="K36" s="613"/>
    </row>
    <row r="37" spans="1:11" x14ac:dyDescent="0.2">
      <c r="A37" s="118" t="s">
        <v>190</v>
      </c>
      <c r="B37" s="253" t="s">
        <v>189</v>
      </c>
      <c r="C37" s="601"/>
      <c r="D37" s="602"/>
      <c r="E37" s="602"/>
      <c r="F37" s="602"/>
      <c r="G37" s="602"/>
      <c r="H37" s="602"/>
      <c r="I37" s="602"/>
      <c r="J37" s="602"/>
      <c r="K37" s="603"/>
    </row>
    <row r="38" spans="1:11" ht="15" customHeight="1" x14ac:dyDescent="0.2">
      <c r="A38" s="76" t="s">
        <v>204</v>
      </c>
      <c r="B38" s="257" t="s">
        <v>191</v>
      </c>
      <c r="C38" s="258"/>
      <c r="D38" s="258"/>
      <c r="E38" s="258"/>
      <c r="F38" s="258"/>
      <c r="G38" s="258"/>
      <c r="H38" s="258"/>
      <c r="I38" s="282"/>
      <c r="J38" s="283"/>
      <c r="K38" s="269">
        <f>SUM(C38:J38)</f>
        <v>0</v>
      </c>
    </row>
    <row r="39" spans="1:11" ht="15" customHeight="1" x14ac:dyDescent="0.2">
      <c r="A39" s="76" t="s">
        <v>205</v>
      </c>
      <c r="B39" s="257" t="s">
        <v>192</v>
      </c>
      <c r="C39" s="258"/>
      <c r="D39" s="258"/>
      <c r="E39" s="258"/>
      <c r="F39" s="258"/>
      <c r="G39" s="258"/>
      <c r="H39" s="258"/>
      <c r="I39" s="282"/>
      <c r="J39" s="283"/>
      <c r="K39" s="269">
        <f t="shared" ref="K39:K48" si="5">SUM(C39:J39)</f>
        <v>0</v>
      </c>
    </row>
    <row r="40" spans="1:11" ht="15" customHeight="1" x14ac:dyDescent="0.2">
      <c r="A40" s="76" t="s">
        <v>206</v>
      </c>
      <c r="B40" s="257" t="s">
        <v>193</v>
      </c>
      <c r="C40" s="258">
        <v>39</v>
      </c>
      <c r="D40" s="258"/>
      <c r="E40" s="258"/>
      <c r="F40" s="258"/>
      <c r="G40" s="258">
        <v>33</v>
      </c>
      <c r="H40" s="258"/>
      <c r="I40" s="282">
        <v>2</v>
      </c>
      <c r="J40" s="283">
        <v>5</v>
      </c>
      <c r="K40" s="269">
        <f t="shared" si="5"/>
        <v>79</v>
      </c>
    </row>
    <row r="41" spans="1:11" ht="15" customHeight="1" x14ac:dyDescent="0.2">
      <c r="A41" s="76" t="s">
        <v>207</v>
      </c>
      <c r="B41" s="257" t="s">
        <v>194</v>
      </c>
      <c r="C41" s="258"/>
      <c r="D41" s="258"/>
      <c r="E41" s="258"/>
      <c r="F41" s="258"/>
      <c r="G41" s="258"/>
      <c r="H41" s="258"/>
      <c r="I41" s="282"/>
      <c r="J41" s="283"/>
      <c r="K41" s="269">
        <f t="shared" si="5"/>
        <v>0</v>
      </c>
    </row>
    <row r="42" spans="1:11" ht="15" customHeight="1" x14ac:dyDescent="0.2">
      <c r="A42" s="76" t="s">
        <v>208</v>
      </c>
      <c r="B42" s="257" t="s">
        <v>195</v>
      </c>
      <c r="C42" s="258"/>
      <c r="D42" s="258"/>
      <c r="E42" s="258"/>
      <c r="F42" s="258"/>
      <c r="G42" s="258"/>
      <c r="H42" s="258"/>
      <c r="I42" s="282"/>
      <c r="J42" s="283"/>
      <c r="K42" s="269">
        <f t="shared" si="5"/>
        <v>0</v>
      </c>
    </row>
    <row r="43" spans="1:11" ht="15" customHeight="1" x14ac:dyDescent="0.2">
      <c r="A43" s="76" t="s">
        <v>209</v>
      </c>
      <c r="B43" s="257" t="s">
        <v>196</v>
      </c>
      <c r="C43" s="258"/>
      <c r="D43" s="258"/>
      <c r="E43" s="258"/>
      <c r="F43" s="258"/>
      <c r="G43" s="258"/>
      <c r="H43" s="258"/>
      <c r="I43" s="282"/>
      <c r="J43" s="283"/>
      <c r="K43" s="269">
        <f t="shared" si="5"/>
        <v>0</v>
      </c>
    </row>
    <row r="44" spans="1:11" ht="15" customHeight="1" x14ac:dyDescent="0.2">
      <c r="A44" s="76" t="s">
        <v>203</v>
      </c>
      <c r="B44" s="257" t="s">
        <v>197</v>
      </c>
      <c r="C44" s="258"/>
      <c r="D44" s="258"/>
      <c r="E44" s="258"/>
      <c r="F44" s="258"/>
      <c r="G44" s="258"/>
      <c r="H44" s="258"/>
      <c r="I44" s="282"/>
      <c r="J44" s="283"/>
      <c r="K44" s="269">
        <f t="shared" si="5"/>
        <v>0</v>
      </c>
    </row>
    <row r="45" spans="1:11" ht="15" customHeight="1" x14ac:dyDescent="0.2">
      <c r="A45" s="76" t="s">
        <v>210</v>
      </c>
      <c r="B45" s="257" t="s">
        <v>198</v>
      </c>
      <c r="C45" s="258"/>
      <c r="D45" s="258"/>
      <c r="E45" s="258"/>
      <c r="F45" s="258"/>
      <c r="G45" s="258"/>
      <c r="H45" s="258"/>
      <c r="I45" s="282"/>
      <c r="J45" s="283"/>
      <c r="K45" s="269">
        <f t="shared" si="5"/>
        <v>0</v>
      </c>
    </row>
    <row r="46" spans="1:11" ht="15" customHeight="1" x14ac:dyDescent="0.2">
      <c r="A46" s="76" t="s">
        <v>211</v>
      </c>
      <c r="B46" s="257" t="s">
        <v>199</v>
      </c>
      <c r="C46" s="258"/>
      <c r="D46" s="258"/>
      <c r="E46" s="258"/>
      <c r="F46" s="258"/>
      <c r="G46" s="258"/>
      <c r="H46" s="258"/>
      <c r="I46" s="282"/>
      <c r="J46" s="283"/>
      <c r="K46" s="269">
        <f t="shared" si="5"/>
        <v>0</v>
      </c>
    </row>
    <row r="47" spans="1:11" ht="15" customHeight="1" x14ac:dyDescent="0.2">
      <c r="A47" s="76" t="s">
        <v>212</v>
      </c>
      <c r="B47" s="257" t="s">
        <v>200</v>
      </c>
      <c r="C47" s="258"/>
      <c r="D47" s="258"/>
      <c r="E47" s="258"/>
      <c r="F47" s="258"/>
      <c r="G47" s="258"/>
      <c r="H47" s="258"/>
      <c r="I47" s="282"/>
      <c r="J47" s="283"/>
      <c r="K47" s="269">
        <f t="shared" si="5"/>
        <v>0</v>
      </c>
    </row>
    <row r="48" spans="1:11" ht="15" customHeight="1" x14ac:dyDescent="0.2">
      <c r="A48" s="76" t="s">
        <v>202</v>
      </c>
      <c r="B48" s="257" t="s">
        <v>201</v>
      </c>
      <c r="C48" s="258"/>
      <c r="D48" s="258"/>
      <c r="E48" s="258"/>
      <c r="F48" s="258"/>
      <c r="G48" s="258"/>
      <c r="H48" s="258"/>
      <c r="I48" s="282"/>
      <c r="J48" s="283"/>
      <c r="K48" s="269">
        <f t="shared" si="5"/>
        <v>0</v>
      </c>
    </row>
    <row r="49" spans="1:11" x14ac:dyDescent="0.2">
      <c r="A49" s="99" t="s">
        <v>82</v>
      </c>
      <c r="B49" s="311" t="s">
        <v>83</v>
      </c>
      <c r="C49" s="312">
        <f>SUM(C38:C48)</f>
        <v>39</v>
      </c>
      <c r="D49" s="312">
        <f t="shared" ref="D49:J49" si="6">SUM(D38:D48)</f>
        <v>0</v>
      </c>
      <c r="E49" s="312">
        <f t="shared" si="6"/>
        <v>0</v>
      </c>
      <c r="F49" s="312">
        <f t="shared" si="6"/>
        <v>0</v>
      </c>
      <c r="G49" s="312">
        <f t="shared" si="6"/>
        <v>33</v>
      </c>
      <c r="H49" s="312">
        <f t="shared" si="6"/>
        <v>0</v>
      </c>
      <c r="I49" s="312">
        <f t="shared" si="6"/>
        <v>2</v>
      </c>
      <c r="J49" s="312">
        <f t="shared" si="6"/>
        <v>5</v>
      </c>
      <c r="K49" s="314">
        <f>SUM(K38:K48)</f>
        <v>79</v>
      </c>
    </row>
    <row r="50" spans="1:11" x14ac:dyDescent="0.2">
      <c r="A50" s="124" t="s">
        <v>274</v>
      </c>
      <c r="B50" s="271" t="s">
        <v>83</v>
      </c>
      <c r="C50" s="282">
        <v>31</v>
      </c>
      <c r="D50" s="282"/>
      <c r="E50" s="282"/>
      <c r="F50" s="282"/>
      <c r="G50" s="282">
        <v>27</v>
      </c>
      <c r="H50" s="282"/>
      <c r="I50" s="282">
        <v>2</v>
      </c>
      <c r="J50" s="282">
        <v>1</v>
      </c>
      <c r="K50" s="288">
        <f t="shared" ref="K50:K51" si="7">SUM(C50:J50)</f>
        <v>61</v>
      </c>
    </row>
    <row r="51" spans="1:11" x14ac:dyDescent="0.2">
      <c r="A51" s="124" t="s">
        <v>275</v>
      </c>
      <c r="B51" s="271" t="s">
        <v>83</v>
      </c>
      <c r="C51" s="282">
        <v>5</v>
      </c>
      <c r="D51" s="282"/>
      <c r="E51" s="282"/>
      <c r="F51" s="282"/>
      <c r="G51" s="282">
        <v>6</v>
      </c>
      <c r="H51" s="282"/>
      <c r="I51" s="282"/>
      <c r="J51" s="282">
        <v>1</v>
      </c>
      <c r="K51" s="288">
        <f t="shared" si="7"/>
        <v>12</v>
      </c>
    </row>
    <row r="52" spans="1:11" x14ac:dyDescent="0.2">
      <c r="A52" s="204" t="s">
        <v>238</v>
      </c>
      <c r="B52" s="291"/>
      <c r="C52" s="604"/>
      <c r="D52" s="605"/>
      <c r="E52" s="605"/>
      <c r="F52" s="605"/>
      <c r="G52" s="605"/>
      <c r="H52" s="605"/>
      <c r="I52" s="605"/>
      <c r="J52" s="605"/>
      <c r="K52" s="606"/>
    </row>
    <row r="53" spans="1:11" ht="15" customHeight="1" x14ac:dyDescent="0.2">
      <c r="A53" s="118" t="s">
        <v>190</v>
      </c>
      <c r="B53" s="253" t="s">
        <v>189</v>
      </c>
      <c r="C53" s="601"/>
      <c r="D53" s="602"/>
      <c r="E53" s="602"/>
      <c r="F53" s="602"/>
      <c r="G53" s="602"/>
      <c r="H53" s="602"/>
      <c r="I53" s="602"/>
      <c r="J53" s="602"/>
      <c r="K53" s="603"/>
    </row>
    <row r="54" spans="1:11" ht="15" customHeight="1" x14ac:dyDescent="0.2">
      <c r="A54" s="76" t="s">
        <v>204</v>
      </c>
      <c r="B54" s="257" t="s">
        <v>191</v>
      </c>
      <c r="C54" s="258"/>
      <c r="D54" s="258"/>
      <c r="E54" s="258"/>
      <c r="F54" s="258"/>
      <c r="G54" s="258"/>
      <c r="H54" s="258"/>
      <c r="I54" s="282"/>
      <c r="J54" s="283"/>
      <c r="K54" s="269">
        <f>SUM(C54:J54)</f>
        <v>0</v>
      </c>
    </row>
    <row r="55" spans="1:11" x14ac:dyDescent="0.2">
      <c r="A55" s="76" t="s">
        <v>205</v>
      </c>
      <c r="B55" s="257" t="s">
        <v>192</v>
      </c>
      <c r="C55" s="258"/>
      <c r="D55" s="258"/>
      <c r="E55" s="258"/>
      <c r="F55" s="258"/>
      <c r="G55" s="258"/>
      <c r="H55" s="258"/>
      <c r="I55" s="282"/>
      <c r="J55" s="283"/>
      <c r="K55" s="269">
        <f t="shared" ref="K55:K64" si="8">SUM(C55:J55)</f>
        <v>0</v>
      </c>
    </row>
    <row r="56" spans="1:11" x14ac:dyDescent="0.2">
      <c r="A56" s="76" t="s">
        <v>206</v>
      </c>
      <c r="B56" s="257" t="s">
        <v>193</v>
      </c>
      <c r="C56" s="258"/>
      <c r="D56" s="258"/>
      <c r="E56" s="258"/>
      <c r="F56" s="258"/>
      <c r="G56" s="258"/>
      <c r="H56" s="258"/>
      <c r="I56" s="282"/>
      <c r="J56" s="283"/>
      <c r="K56" s="269">
        <f t="shared" si="8"/>
        <v>0</v>
      </c>
    </row>
    <row r="57" spans="1:11" x14ac:dyDescent="0.2">
      <c r="A57" s="76" t="s">
        <v>207</v>
      </c>
      <c r="B57" s="257" t="s">
        <v>194</v>
      </c>
      <c r="C57" s="258"/>
      <c r="D57" s="258"/>
      <c r="E57" s="258"/>
      <c r="F57" s="258"/>
      <c r="G57" s="258"/>
      <c r="H57" s="258"/>
      <c r="I57" s="282"/>
      <c r="J57" s="283"/>
      <c r="K57" s="269">
        <f t="shared" si="8"/>
        <v>0</v>
      </c>
    </row>
    <row r="58" spans="1:11" x14ac:dyDescent="0.2">
      <c r="A58" s="76" t="s">
        <v>208</v>
      </c>
      <c r="B58" s="257" t="s">
        <v>195</v>
      </c>
      <c r="C58" s="258"/>
      <c r="D58" s="258"/>
      <c r="E58" s="258"/>
      <c r="F58" s="258"/>
      <c r="G58" s="258">
        <v>7</v>
      </c>
      <c r="H58" s="258">
        <v>13</v>
      </c>
      <c r="I58" s="282"/>
      <c r="J58" s="283"/>
      <c r="K58" s="269">
        <f t="shared" si="8"/>
        <v>20</v>
      </c>
    </row>
    <row r="59" spans="1:11" x14ac:dyDescent="0.2">
      <c r="A59" s="76" t="s">
        <v>209</v>
      </c>
      <c r="B59" s="257" t="s">
        <v>196</v>
      </c>
      <c r="C59" s="258"/>
      <c r="D59" s="258"/>
      <c r="E59" s="258"/>
      <c r="F59" s="258"/>
      <c r="G59" s="258"/>
      <c r="H59" s="258"/>
      <c r="I59" s="282"/>
      <c r="J59" s="283"/>
      <c r="K59" s="269">
        <f t="shared" si="8"/>
        <v>0</v>
      </c>
    </row>
    <row r="60" spans="1:11" x14ac:dyDescent="0.2">
      <c r="A60" s="76" t="s">
        <v>203</v>
      </c>
      <c r="B60" s="257" t="s">
        <v>197</v>
      </c>
      <c r="C60" s="258"/>
      <c r="D60" s="258"/>
      <c r="E60" s="258"/>
      <c r="F60" s="258"/>
      <c r="G60" s="258"/>
      <c r="H60" s="258"/>
      <c r="I60" s="282"/>
      <c r="J60" s="283"/>
      <c r="K60" s="269">
        <f t="shared" si="8"/>
        <v>0</v>
      </c>
    </row>
    <row r="61" spans="1:11" x14ac:dyDescent="0.2">
      <c r="A61" s="76" t="s">
        <v>210</v>
      </c>
      <c r="B61" s="257" t="s">
        <v>198</v>
      </c>
      <c r="C61" s="258"/>
      <c r="D61" s="258"/>
      <c r="E61" s="258"/>
      <c r="F61" s="258"/>
      <c r="G61" s="258"/>
      <c r="H61" s="258"/>
      <c r="I61" s="282"/>
      <c r="J61" s="283"/>
      <c r="K61" s="269">
        <f t="shared" si="8"/>
        <v>0</v>
      </c>
    </row>
    <row r="62" spans="1:11" x14ac:dyDescent="0.2">
      <c r="A62" s="76" t="s">
        <v>211</v>
      </c>
      <c r="B62" s="257" t="s">
        <v>199</v>
      </c>
      <c r="C62" s="258"/>
      <c r="D62" s="258"/>
      <c r="E62" s="258"/>
      <c r="F62" s="258"/>
      <c r="G62" s="258"/>
      <c r="H62" s="258"/>
      <c r="I62" s="282"/>
      <c r="J62" s="283"/>
      <c r="K62" s="269">
        <f t="shared" si="8"/>
        <v>0</v>
      </c>
    </row>
    <row r="63" spans="1:11" x14ac:dyDescent="0.2">
      <c r="A63" s="76" t="s">
        <v>212</v>
      </c>
      <c r="B63" s="257" t="s">
        <v>200</v>
      </c>
      <c r="C63" s="258">
        <v>96</v>
      </c>
      <c r="D63" s="258">
        <v>34</v>
      </c>
      <c r="E63" s="258"/>
      <c r="F63" s="258"/>
      <c r="G63" s="258"/>
      <c r="H63" s="258"/>
      <c r="I63" s="282"/>
      <c r="J63" s="283"/>
      <c r="K63" s="269">
        <f t="shared" si="8"/>
        <v>130</v>
      </c>
    </row>
    <row r="64" spans="1:11" x14ac:dyDescent="0.2">
      <c r="A64" s="76" t="s">
        <v>202</v>
      </c>
      <c r="B64" s="257" t="s">
        <v>201</v>
      </c>
      <c r="C64" s="258"/>
      <c r="D64" s="258"/>
      <c r="E64" s="258"/>
      <c r="F64" s="258"/>
      <c r="G64" s="258"/>
      <c r="H64" s="258"/>
      <c r="I64" s="282"/>
      <c r="J64" s="283"/>
      <c r="K64" s="269">
        <f t="shared" si="8"/>
        <v>0</v>
      </c>
    </row>
    <row r="65" spans="1:11" x14ac:dyDescent="0.2">
      <c r="A65" s="99" t="s">
        <v>82</v>
      </c>
      <c r="B65" s="311" t="s">
        <v>83</v>
      </c>
      <c r="C65" s="312">
        <f>SUM(C54:C64)</f>
        <v>96</v>
      </c>
      <c r="D65" s="312">
        <f t="shared" ref="D65:J65" si="9">SUM(D54:D64)</f>
        <v>34</v>
      </c>
      <c r="E65" s="312">
        <f t="shared" si="9"/>
        <v>0</v>
      </c>
      <c r="F65" s="312">
        <f t="shared" si="9"/>
        <v>0</v>
      </c>
      <c r="G65" s="312">
        <f t="shared" si="9"/>
        <v>7</v>
      </c>
      <c r="H65" s="312">
        <f t="shared" si="9"/>
        <v>13</v>
      </c>
      <c r="I65" s="312">
        <f t="shared" si="9"/>
        <v>0</v>
      </c>
      <c r="J65" s="312">
        <f t="shared" si="9"/>
        <v>0</v>
      </c>
      <c r="K65" s="314">
        <f>SUM(K54:K64)</f>
        <v>150</v>
      </c>
    </row>
    <row r="66" spans="1:11" x14ac:dyDescent="0.2">
      <c r="A66" s="124" t="s">
        <v>276</v>
      </c>
      <c r="B66" s="271" t="s">
        <v>83</v>
      </c>
      <c r="C66" s="282">
        <v>83</v>
      </c>
      <c r="D66" s="282">
        <v>33</v>
      </c>
      <c r="E66" s="282"/>
      <c r="F66" s="282"/>
      <c r="G66" s="282">
        <v>6</v>
      </c>
      <c r="H66" s="282">
        <v>12</v>
      </c>
      <c r="I66" s="282"/>
      <c r="J66" s="282"/>
      <c r="K66" s="288">
        <f t="shared" ref="K66:K67" si="10">SUM(C66:J66)</f>
        <v>134</v>
      </c>
    </row>
    <row r="67" spans="1:11" ht="13.5" thickBot="1" x14ac:dyDescent="0.25">
      <c r="A67" s="124" t="s">
        <v>277</v>
      </c>
      <c r="B67" s="271" t="s">
        <v>83</v>
      </c>
      <c r="C67" s="282">
        <v>2</v>
      </c>
      <c r="D67" s="282">
        <v>2</v>
      </c>
      <c r="E67" s="282"/>
      <c r="F67" s="282"/>
      <c r="G67" s="282"/>
      <c r="H67" s="282">
        <v>1</v>
      </c>
      <c r="I67" s="282"/>
      <c r="J67" s="282"/>
      <c r="K67" s="288">
        <f t="shared" si="10"/>
        <v>5</v>
      </c>
    </row>
    <row r="68" spans="1:11" x14ac:dyDescent="0.2">
      <c r="A68" s="199" t="s">
        <v>240</v>
      </c>
      <c r="B68" s="280"/>
      <c r="C68" s="611"/>
      <c r="D68" s="612"/>
      <c r="E68" s="612"/>
      <c r="F68" s="612"/>
      <c r="G68" s="612"/>
      <c r="H68" s="612"/>
      <c r="I68" s="612"/>
      <c r="J68" s="612"/>
      <c r="K68" s="613"/>
    </row>
    <row r="69" spans="1:11" x14ac:dyDescent="0.2">
      <c r="A69" s="118" t="s">
        <v>190</v>
      </c>
      <c r="B69" s="253" t="s">
        <v>189</v>
      </c>
      <c r="C69" s="601"/>
      <c r="D69" s="602"/>
      <c r="E69" s="602"/>
      <c r="F69" s="602"/>
      <c r="G69" s="602"/>
      <c r="H69" s="602"/>
      <c r="I69" s="602"/>
      <c r="J69" s="602"/>
      <c r="K69" s="603"/>
    </row>
    <row r="70" spans="1:11" x14ac:dyDescent="0.2">
      <c r="A70" s="76" t="s">
        <v>204</v>
      </c>
      <c r="B70" s="257" t="s">
        <v>191</v>
      </c>
      <c r="C70" s="258"/>
      <c r="D70" s="258"/>
      <c r="E70" s="258"/>
      <c r="F70" s="258"/>
      <c r="G70" s="258"/>
      <c r="H70" s="258"/>
      <c r="I70" s="282"/>
      <c r="J70" s="283"/>
      <c r="K70" s="269">
        <f>SUM(C70:J70)</f>
        <v>0</v>
      </c>
    </row>
    <row r="71" spans="1:11" x14ac:dyDescent="0.2">
      <c r="A71" s="76" t="s">
        <v>205</v>
      </c>
      <c r="B71" s="257" t="s">
        <v>192</v>
      </c>
      <c r="C71" s="258"/>
      <c r="D71" s="258"/>
      <c r="E71" s="258"/>
      <c r="F71" s="258"/>
      <c r="G71" s="258"/>
      <c r="H71" s="258"/>
      <c r="I71" s="282"/>
      <c r="J71" s="283"/>
      <c r="K71" s="269">
        <f t="shared" ref="K71:K80" si="11">SUM(C71:J71)</f>
        <v>0</v>
      </c>
    </row>
    <row r="72" spans="1:11" x14ac:dyDescent="0.2">
      <c r="A72" s="76" t="s">
        <v>206</v>
      </c>
      <c r="B72" s="257" t="s">
        <v>193</v>
      </c>
      <c r="C72" s="258"/>
      <c r="D72" s="258"/>
      <c r="E72" s="258"/>
      <c r="F72" s="258"/>
      <c r="G72" s="258"/>
      <c r="H72" s="258"/>
      <c r="I72" s="282"/>
      <c r="J72" s="283"/>
      <c r="K72" s="269">
        <f t="shared" si="11"/>
        <v>0</v>
      </c>
    </row>
    <row r="73" spans="1:11" x14ac:dyDescent="0.2">
      <c r="A73" s="76" t="s">
        <v>207</v>
      </c>
      <c r="B73" s="257" t="s">
        <v>194</v>
      </c>
      <c r="C73" s="258"/>
      <c r="D73" s="258"/>
      <c r="E73" s="258"/>
      <c r="F73" s="258"/>
      <c r="G73" s="258"/>
      <c r="H73" s="258"/>
      <c r="I73" s="282"/>
      <c r="J73" s="283"/>
      <c r="K73" s="269">
        <f t="shared" si="11"/>
        <v>0</v>
      </c>
    </row>
    <row r="74" spans="1:11" x14ac:dyDescent="0.2">
      <c r="A74" s="76" t="s">
        <v>208</v>
      </c>
      <c r="B74" s="257" t="s">
        <v>195</v>
      </c>
      <c r="C74" s="258"/>
      <c r="D74" s="258"/>
      <c r="E74" s="258"/>
      <c r="F74" s="258"/>
      <c r="G74" s="258"/>
      <c r="H74" s="258"/>
      <c r="I74" s="282"/>
      <c r="J74" s="283"/>
      <c r="K74" s="269">
        <f t="shared" si="11"/>
        <v>0</v>
      </c>
    </row>
    <row r="75" spans="1:11" x14ac:dyDescent="0.2">
      <c r="A75" s="76" t="s">
        <v>209</v>
      </c>
      <c r="B75" s="257" t="s">
        <v>196</v>
      </c>
      <c r="C75" s="258">
        <v>7</v>
      </c>
      <c r="D75" s="258">
        <v>9</v>
      </c>
      <c r="E75" s="258"/>
      <c r="F75" s="258"/>
      <c r="G75" s="258">
        <v>3</v>
      </c>
      <c r="H75" s="258">
        <v>36</v>
      </c>
      <c r="I75" s="282"/>
      <c r="J75" s="283"/>
      <c r="K75" s="269">
        <f t="shared" si="11"/>
        <v>55</v>
      </c>
    </row>
    <row r="76" spans="1:11" x14ac:dyDescent="0.2">
      <c r="A76" s="76" t="s">
        <v>203</v>
      </c>
      <c r="B76" s="257" t="s">
        <v>197</v>
      </c>
      <c r="C76" s="258"/>
      <c r="D76" s="258"/>
      <c r="E76" s="258"/>
      <c r="F76" s="258"/>
      <c r="G76" s="258"/>
      <c r="H76" s="258"/>
      <c r="I76" s="282"/>
      <c r="J76" s="283"/>
      <c r="K76" s="269">
        <f t="shared" si="11"/>
        <v>0</v>
      </c>
    </row>
    <row r="77" spans="1:11" x14ac:dyDescent="0.2">
      <c r="A77" s="76" t="s">
        <v>210</v>
      </c>
      <c r="B77" s="257" t="s">
        <v>198</v>
      </c>
      <c r="C77" s="258"/>
      <c r="D77" s="258"/>
      <c r="E77" s="258"/>
      <c r="F77" s="258"/>
      <c r="G77" s="258"/>
      <c r="H77" s="258"/>
      <c r="I77" s="282"/>
      <c r="J77" s="283"/>
      <c r="K77" s="269">
        <f t="shared" si="11"/>
        <v>0</v>
      </c>
    </row>
    <row r="78" spans="1:11" x14ac:dyDescent="0.2">
      <c r="A78" s="76" t="s">
        <v>211</v>
      </c>
      <c r="B78" s="257" t="s">
        <v>199</v>
      </c>
      <c r="C78" s="258"/>
      <c r="D78" s="258"/>
      <c r="E78" s="258"/>
      <c r="F78" s="258"/>
      <c r="G78" s="258"/>
      <c r="H78" s="258"/>
      <c r="I78" s="282"/>
      <c r="J78" s="283"/>
      <c r="K78" s="269">
        <f t="shared" si="11"/>
        <v>0</v>
      </c>
    </row>
    <row r="79" spans="1:11" x14ac:dyDescent="0.2">
      <c r="A79" s="76" t="s">
        <v>212</v>
      </c>
      <c r="B79" s="257" t="s">
        <v>200</v>
      </c>
      <c r="C79" s="258"/>
      <c r="D79" s="258"/>
      <c r="E79" s="258"/>
      <c r="F79" s="258"/>
      <c r="G79" s="258"/>
      <c r="H79" s="258"/>
      <c r="I79" s="282"/>
      <c r="J79" s="283"/>
      <c r="K79" s="269">
        <f t="shared" si="11"/>
        <v>0</v>
      </c>
    </row>
    <row r="80" spans="1:11" x14ac:dyDescent="0.2">
      <c r="A80" s="76" t="s">
        <v>202</v>
      </c>
      <c r="B80" s="257" t="s">
        <v>201</v>
      </c>
      <c r="C80" s="258"/>
      <c r="D80" s="258"/>
      <c r="E80" s="258"/>
      <c r="F80" s="258"/>
      <c r="G80" s="258"/>
      <c r="H80" s="258"/>
      <c r="I80" s="282"/>
      <c r="J80" s="283"/>
      <c r="K80" s="269">
        <f t="shared" si="11"/>
        <v>0</v>
      </c>
    </row>
    <row r="81" spans="1:11" x14ac:dyDescent="0.2">
      <c r="A81" s="99" t="s">
        <v>82</v>
      </c>
      <c r="B81" s="311" t="s">
        <v>83</v>
      </c>
      <c r="C81" s="312">
        <f>SUM(C70:C80)</f>
        <v>7</v>
      </c>
      <c r="D81" s="312">
        <f t="shared" ref="D81:J81" si="12">SUM(D70:D80)</f>
        <v>9</v>
      </c>
      <c r="E81" s="312">
        <f t="shared" si="12"/>
        <v>0</v>
      </c>
      <c r="F81" s="312">
        <f t="shared" si="12"/>
        <v>0</v>
      </c>
      <c r="G81" s="312">
        <f t="shared" si="12"/>
        <v>3</v>
      </c>
      <c r="H81" s="312">
        <f t="shared" si="12"/>
        <v>36</v>
      </c>
      <c r="I81" s="312">
        <f t="shared" si="12"/>
        <v>0</v>
      </c>
      <c r="J81" s="312">
        <f t="shared" si="12"/>
        <v>0</v>
      </c>
      <c r="K81" s="314">
        <f>SUM(K70:K80)</f>
        <v>55</v>
      </c>
    </row>
    <row r="82" spans="1:11" x14ac:dyDescent="0.2">
      <c r="A82" s="124" t="s">
        <v>278</v>
      </c>
      <c r="B82" s="271" t="s">
        <v>83</v>
      </c>
      <c r="C82" s="282">
        <v>4</v>
      </c>
      <c r="D82" s="282">
        <v>3</v>
      </c>
      <c r="E82" s="282"/>
      <c r="F82" s="282"/>
      <c r="G82" s="282">
        <v>1</v>
      </c>
      <c r="H82" s="282">
        <v>21</v>
      </c>
      <c r="I82" s="282"/>
      <c r="J82" s="282"/>
      <c r="K82" s="288">
        <f t="shared" ref="K82:K83" si="13">SUM(C82:J82)</f>
        <v>29</v>
      </c>
    </row>
    <row r="83" spans="1:11" x14ac:dyDescent="0.2">
      <c r="A83" s="124" t="s">
        <v>279</v>
      </c>
      <c r="B83" s="271" t="s">
        <v>83</v>
      </c>
      <c r="C83" s="282"/>
      <c r="D83" s="282"/>
      <c r="E83" s="282"/>
      <c r="F83" s="282"/>
      <c r="G83" s="282"/>
      <c r="H83" s="282"/>
      <c r="I83" s="282"/>
      <c r="J83" s="282"/>
      <c r="K83" s="288">
        <f t="shared" si="13"/>
        <v>0</v>
      </c>
    </row>
    <row r="84" spans="1:11" x14ac:dyDescent="0.2">
      <c r="A84" s="204" t="s">
        <v>234</v>
      </c>
      <c r="B84" s="291"/>
      <c r="C84" s="604"/>
      <c r="D84" s="605"/>
      <c r="E84" s="605"/>
      <c r="F84" s="605"/>
      <c r="G84" s="605"/>
      <c r="H84" s="605"/>
      <c r="I84" s="605"/>
      <c r="J84" s="605"/>
      <c r="K84" s="606"/>
    </row>
    <row r="85" spans="1:11" x14ac:dyDescent="0.2">
      <c r="A85" s="118" t="s">
        <v>190</v>
      </c>
      <c r="B85" s="253" t="s">
        <v>189</v>
      </c>
      <c r="C85" s="601"/>
      <c r="D85" s="602"/>
      <c r="E85" s="602"/>
      <c r="F85" s="602"/>
      <c r="G85" s="602"/>
      <c r="H85" s="602"/>
      <c r="I85" s="602"/>
      <c r="J85" s="602"/>
      <c r="K85" s="603"/>
    </row>
    <row r="86" spans="1:11" x14ac:dyDescent="0.2">
      <c r="A86" s="76" t="s">
        <v>204</v>
      </c>
      <c r="B86" s="257" t="s">
        <v>191</v>
      </c>
      <c r="C86" s="258"/>
      <c r="D86" s="258"/>
      <c r="E86" s="258"/>
      <c r="F86" s="258"/>
      <c r="G86" s="258"/>
      <c r="H86" s="258"/>
      <c r="I86" s="282"/>
      <c r="J86" s="283"/>
      <c r="K86" s="269">
        <f>SUM(C86:J86)</f>
        <v>0</v>
      </c>
    </row>
    <row r="87" spans="1:11" x14ac:dyDescent="0.2">
      <c r="A87" s="76" t="s">
        <v>205</v>
      </c>
      <c r="B87" s="257" t="s">
        <v>192</v>
      </c>
      <c r="C87" s="258"/>
      <c r="D87" s="258"/>
      <c r="E87" s="258"/>
      <c r="F87" s="258"/>
      <c r="G87" s="258"/>
      <c r="H87" s="258">
        <v>2</v>
      </c>
      <c r="I87" s="282"/>
      <c r="J87" s="283"/>
      <c r="K87" s="269">
        <f t="shared" ref="K87:K96" si="14">SUM(C87:J87)</f>
        <v>2</v>
      </c>
    </row>
    <row r="88" spans="1:11" x14ac:dyDescent="0.2">
      <c r="A88" s="76" t="s">
        <v>206</v>
      </c>
      <c r="B88" s="257" t="s">
        <v>193</v>
      </c>
      <c r="C88" s="258">
        <v>28</v>
      </c>
      <c r="D88" s="258">
        <v>26</v>
      </c>
      <c r="E88" s="258"/>
      <c r="F88" s="258"/>
      <c r="G88" s="258">
        <v>17</v>
      </c>
      <c r="H88" s="258">
        <v>20</v>
      </c>
      <c r="I88" s="282">
        <v>2</v>
      </c>
      <c r="J88" s="283">
        <v>1</v>
      </c>
      <c r="K88" s="269">
        <f t="shared" si="14"/>
        <v>94</v>
      </c>
    </row>
    <row r="89" spans="1:11" x14ac:dyDescent="0.2">
      <c r="A89" s="76" t="s">
        <v>207</v>
      </c>
      <c r="B89" s="257" t="s">
        <v>194</v>
      </c>
      <c r="C89" s="258">
        <v>6</v>
      </c>
      <c r="D89" s="258"/>
      <c r="E89" s="258"/>
      <c r="F89" s="258"/>
      <c r="G89" s="258">
        <v>6</v>
      </c>
      <c r="H89" s="258"/>
      <c r="I89" s="282"/>
      <c r="J89" s="283"/>
      <c r="K89" s="269">
        <f t="shared" si="14"/>
        <v>12</v>
      </c>
    </row>
    <row r="90" spans="1:11" x14ac:dyDescent="0.2">
      <c r="A90" s="76" t="s">
        <v>208</v>
      </c>
      <c r="B90" s="257" t="s">
        <v>195</v>
      </c>
      <c r="C90" s="258"/>
      <c r="D90" s="258"/>
      <c r="E90" s="258"/>
      <c r="F90" s="258"/>
      <c r="G90" s="258"/>
      <c r="H90" s="258"/>
      <c r="I90" s="282"/>
      <c r="J90" s="283"/>
      <c r="K90" s="269">
        <f t="shared" si="14"/>
        <v>0</v>
      </c>
    </row>
    <row r="91" spans="1:11" x14ac:dyDescent="0.2">
      <c r="A91" s="76" t="s">
        <v>209</v>
      </c>
      <c r="B91" s="257" t="s">
        <v>196</v>
      </c>
      <c r="C91" s="258"/>
      <c r="D91" s="258"/>
      <c r="E91" s="258"/>
      <c r="F91" s="258"/>
      <c r="G91" s="258"/>
      <c r="H91" s="258"/>
      <c r="I91" s="282"/>
      <c r="J91" s="283"/>
      <c r="K91" s="269">
        <f t="shared" si="14"/>
        <v>0</v>
      </c>
    </row>
    <row r="92" spans="1:11" x14ac:dyDescent="0.2">
      <c r="A92" s="76" t="s">
        <v>203</v>
      </c>
      <c r="B92" s="257" t="s">
        <v>197</v>
      </c>
      <c r="C92" s="258"/>
      <c r="D92" s="258"/>
      <c r="E92" s="258"/>
      <c r="F92" s="258"/>
      <c r="G92" s="258"/>
      <c r="H92" s="258"/>
      <c r="I92" s="282"/>
      <c r="J92" s="283"/>
      <c r="K92" s="269">
        <f t="shared" si="14"/>
        <v>0</v>
      </c>
    </row>
    <row r="93" spans="1:11" x14ac:dyDescent="0.2">
      <c r="A93" s="76" t="s">
        <v>210</v>
      </c>
      <c r="B93" s="257" t="s">
        <v>198</v>
      </c>
      <c r="C93" s="258"/>
      <c r="D93" s="258"/>
      <c r="E93" s="258"/>
      <c r="F93" s="258"/>
      <c r="G93" s="258"/>
      <c r="H93" s="258"/>
      <c r="I93" s="282"/>
      <c r="J93" s="283"/>
      <c r="K93" s="269">
        <f t="shared" si="14"/>
        <v>0</v>
      </c>
    </row>
    <row r="94" spans="1:11" x14ac:dyDescent="0.2">
      <c r="A94" s="76" t="s">
        <v>211</v>
      </c>
      <c r="B94" s="257" t="s">
        <v>199</v>
      </c>
      <c r="C94" s="258"/>
      <c r="D94" s="258"/>
      <c r="E94" s="258"/>
      <c r="F94" s="258"/>
      <c r="G94" s="258"/>
      <c r="H94" s="258"/>
      <c r="I94" s="282"/>
      <c r="J94" s="283"/>
      <c r="K94" s="269">
        <f t="shared" si="14"/>
        <v>0</v>
      </c>
    </row>
    <row r="95" spans="1:11" x14ac:dyDescent="0.2">
      <c r="A95" s="76" t="s">
        <v>212</v>
      </c>
      <c r="B95" s="257" t="s">
        <v>200</v>
      </c>
      <c r="C95" s="258"/>
      <c r="D95" s="258"/>
      <c r="E95" s="258"/>
      <c r="F95" s="258"/>
      <c r="G95" s="258"/>
      <c r="H95" s="258"/>
      <c r="I95" s="282"/>
      <c r="J95" s="283"/>
      <c r="K95" s="269">
        <f t="shared" si="14"/>
        <v>0</v>
      </c>
    </row>
    <row r="96" spans="1:11" x14ac:dyDescent="0.2">
      <c r="A96" s="76" t="s">
        <v>202</v>
      </c>
      <c r="B96" s="257" t="s">
        <v>201</v>
      </c>
      <c r="C96" s="258"/>
      <c r="D96" s="258"/>
      <c r="E96" s="258"/>
      <c r="F96" s="258"/>
      <c r="G96" s="258"/>
      <c r="H96" s="258"/>
      <c r="I96" s="282"/>
      <c r="J96" s="283"/>
      <c r="K96" s="269">
        <f t="shared" si="14"/>
        <v>0</v>
      </c>
    </row>
    <row r="97" spans="1:11" x14ac:dyDescent="0.2">
      <c r="A97" s="99" t="s">
        <v>82</v>
      </c>
      <c r="B97" s="311" t="s">
        <v>83</v>
      </c>
      <c r="C97" s="312">
        <f>SUM(C86:C96)</f>
        <v>34</v>
      </c>
      <c r="D97" s="312">
        <f t="shared" ref="D97:J97" si="15">SUM(D86:D96)</f>
        <v>26</v>
      </c>
      <c r="E97" s="312">
        <f t="shared" si="15"/>
        <v>0</v>
      </c>
      <c r="F97" s="312">
        <f t="shared" si="15"/>
        <v>0</v>
      </c>
      <c r="G97" s="312">
        <f t="shared" si="15"/>
        <v>23</v>
      </c>
      <c r="H97" s="312">
        <f t="shared" si="15"/>
        <v>22</v>
      </c>
      <c r="I97" s="312">
        <f t="shared" si="15"/>
        <v>2</v>
      </c>
      <c r="J97" s="312">
        <f t="shared" si="15"/>
        <v>1</v>
      </c>
      <c r="K97" s="314">
        <f>SUM(K86:K96)</f>
        <v>108</v>
      </c>
    </row>
    <row r="98" spans="1:11" x14ac:dyDescent="0.2">
      <c r="A98" s="124" t="s">
        <v>280</v>
      </c>
      <c r="B98" s="271" t="s">
        <v>83</v>
      </c>
      <c r="C98" s="282">
        <v>19</v>
      </c>
      <c r="D98" s="282">
        <v>16</v>
      </c>
      <c r="E98" s="282"/>
      <c r="F98" s="282"/>
      <c r="G98" s="282">
        <v>16</v>
      </c>
      <c r="H98" s="282">
        <v>15</v>
      </c>
      <c r="I98" s="282">
        <v>1</v>
      </c>
      <c r="J98" s="282"/>
      <c r="K98" s="288">
        <f t="shared" ref="K98:K99" si="16">SUM(C98:J98)</f>
        <v>67</v>
      </c>
    </row>
    <row r="99" spans="1:11" ht="13.5" thickBot="1" x14ac:dyDescent="0.25">
      <c r="A99" s="124" t="s">
        <v>281</v>
      </c>
      <c r="B99" s="271" t="s">
        <v>83</v>
      </c>
      <c r="C99" s="282"/>
      <c r="D99" s="282"/>
      <c r="E99" s="282"/>
      <c r="F99" s="282"/>
      <c r="G99" s="282"/>
      <c r="H99" s="282"/>
      <c r="I99" s="282">
        <v>2</v>
      </c>
      <c r="J99" s="282"/>
      <c r="K99" s="288">
        <f t="shared" si="16"/>
        <v>2</v>
      </c>
    </row>
    <row r="100" spans="1:11" x14ac:dyDescent="0.2">
      <c r="A100" s="199" t="s">
        <v>236</v>
      </c>
      <c r="B100" s="280"/>
      <c r="C100" s="611"/>
      <c r="D100" s="612"/>
      <c r="E100" s="612"/>
      <c r="F100" s="612"/>
      <c r="G100" s="612"/>
      <c r="H100" s="612"/>
      <c r="I100" s="612"/>
      <c r="J100" s="612"/>
      <c r="K100" s="613"/>
    </row>
    <row r="101" spans="1:11" x14ac:dyDescent="0.2">
      <c r="A101" s="118" t="s">
        <v>190</v>
      </c>
      <c r="B101" s="253" t="s">
        <v>189</v>
      </c>
      <c r="C101" s="601"/>
      <c r="D101" s="602"/>
      <c r="E101" s="602"/>
      <c r="F101" s="602"/>
      <c r="G101" s="602"/>
      <c r="H101" s="602"/>
      <c r="I101" s="602"/>
      <c r="J101" s="602"/>
      <c r="K101" s="603"/>
    </row>
    <row r="102" spans="1:11" x14ac:dyDescent="0.2">
      <c r="A102" s="76" t="s">
        <v>204</v>
      </c>
      <c r="B102" s="257" t="s">
        <v>191</v>
      </c>
      <c r="C102" s="258"/>
      <c r="D102" s="258"/>
      <c r="E102" s="258"/>
      <c r="F102" s="258"/>
      <c r="G102" s="258"/>
      <c r="H102" s="258"/>
      <c r="I102" s="282"/>
      <c r="J102" s="282"/>
      <c r="K102" s="269">
        <f>SUM(C102:J102)</f>
        <v>0</v>
      </c>
    </row>
    <row r="103" spans="1:11" x14ac:dyDescent="0.2">
      <c r="A103" s="76" t="s">
        <v>205</v>
      </c>
      <c r="B103" s="257" t="s">
        <v>192</v>
      </c>
      <c r="C103" s="293">
        <v>82</v>
      </c>
      <c r="D103" s="293">
        <v>86</v>
      </c>
      <c r="E103" s="293">
        <v>22</v>
      </c>
      <c r="F103" s="293">
        <v>36</v>
      </c>
      <c r="G103" s="293">
        <v>49</v>
      </c>
      <c r="H103" s="293">
        <v>30</v>
      </c>
      <c r="I103" s="285">
        <v>2</v>
      </c>
      <c r="J103" s="285"/>
      <c r="K103" s="269">
        <f t="shared" ref="K103:K112" si="17">SUM(C103:J103)</f>
        <v>307</v>
      </c>
    </row>
    <row r="104" spans="1:11" x14ac:dyDescent="0.2">
      <c r="A104" s="76" t="s">
        <v>206</v>
      </c>
      <c r="B104" s="257" t="s">
        <v>193</v>
      </c>
      <c r="C104" s="293">
        <v>48</v>
      </c>
      <c r="D104" s="293">
        <v>0</v>
      </c>
      <c r="E104" s="258"/>
      <c r="F104" s="258"/>
      <c r="G104" s="258"/>
      <c r="H104" s="258"/>
      <c r="I104" s="282"/>
      <c r="J104" s="282"/>
      <c r="K104" s="269">
        <f t="shared" si="17"/>
        <v>48</v>
      </c>
    </row>
    <row r="105" spans="1:11" x14ac:dyDescent="0.2">
      <c r="A105" s="76" t="s">
        <v>207</v>
      </c>
      <c r="B105" s="257" t="s">
        <v>194</v>
      </c>
      <c r="C105" s="258"/>
      <c r="D105" s="258"/>
      <c r="E105" s="258"/>
      <c r="F105" s="258"/>
      <c r="G105" s="258"/>
      <c r="H105" s="258"/>
      <c r="I105" s="282"/>
      <c r="J105" s="282"/>
      <c r="K105" s="269">
        <f t="shared" si="17"/>
        <v>0</v>
      </c>
    </row>
    <row r="106" spans="1:11" x14ac:dyDescent="0.2">
      <c r="A106" s="76" t="s">
        <v>208</v>
      </c>
      <c r="B106" s="257" t="s">
        <v>195</v>
      </c>
      <c r="C106" s="258"/>
      <c r="D106" s="258"/>
      <c r="E106" s="258"/>
      <c r="F106" s="258"/>
      <c r="G106" s="285">
        <v>8</v>
      </c>
      <c r="H106" s="285">
        <v>23</v>
      </c>
      <c r="I106" s="282"/>
      <c r="J106" s="282"/>
      <c r="K106" s="269">
        <f t="shared" si="17"/>
        <v>31</v>
      </c>
    </row>
    <row r="107" spans="1:11" x14ac:dyDescent="0.2">
      <c r="A107" s="76" t="s">
        <v>209</v>
      </c>
      <c r="B107" s="257" t="s">
        <v>196</v>
      </c>
      <c r="C107" s="258"/>
      <c r="D107" s="258"/>
      <c r="E107" s="258"/>
      <c r="F107" s="258"/>
      <c r="G107" s="258"/>
      <c r="H107" s="258"/>
      <c r="I107" s="282"/>
      <c r="J107" s="282"/>
      <c r="K107" s="269">
        <f t="shared" si="17"/>
        <v>0</v>
      </c>
    </row>
    <row r="108" spans="1:11" x14ac:dyDescent="0.2">
      <c r="A108" s="76" t="s">
        <v>203</v>
      </c>
      <c r="B108" s="257" t="s">
        <v>197</v>
      </c>
      <c r="C108" s="258"/>
      <c r="D108" s="258"/>
      <c r="E108" s="258"/>
      <c r="F108" s="258"/>
      <c r="G108" s="258"/>
      <c r="H108" s="258"/>
      <c r="I108" s="282"/>
      <c r="J108" s="282"/>
      <c r="K108" s="269">
        <f t="shared" si="17"/>
        <v>0</v>
      </c>
    </row>
    <row r="109" spans="1:11" x14ac:dyDescent="0.2">
      <c r="A109" s="76" t="s">
        <v>210</v>
      </c>
      <c r="B109" s="257" t="s">
        <v>198</v>
      </c>
      <c r="C109" s="258"/>
      <c r="D109" s="258"/>
      <c r="E109" s="258"/>
      <c r="F109" s="258"/>
      <c r="G109" s="258"/>
      <c r="H109" s="258"/>
      <c r="I109" s="282"/>
      <c r="J109" s="282"/>
      <c r="K109" s="269">
        <f t="shared" si="17"/>
        <v>0</v>
      </c>
    </row>
    <row r="110" spans="1:11" x14ac:dyDescent="0.2">
      <c r="A110" s="76" t="s">
        <v>211</v>
      </c>
      <c r="B110" s="257" t="s">
        <v>199</v>
      </c>
      <c r="C110" s="258"/>
      <c r="D110" s="258"/>
      <c r="E110" s="258"/>
      <c r="F110" s="258"/>
      <c r="G110" s="258"/>
      <c r="H110" s="258"/>
      <c r="I110" s="282"/>
      <c r="J110" s="282"/>
      <c r="K110" s="269">
        <f t="shared" si="17"/>
        <v>0</v>
      </c>
    </row>
    <row r="111" spans="1:11" x14ac:dyDescent="0.2">
      <c r="A111" s="76" t="s">
        <v>212</v>
      </c>
      <c r="B111" s="257" t="s">
        <v>200</v>
      </c>
      <c r="C111" s="285"/>
      <c r="D111" s="285"/>
      <c r="E111" s="258"/>
      <c r="F111" s="258"/>
      <c r="G111" s="285"/>
      <c r="H111" s="285"/>
      <c r="I111" s="282"/>
      <c r="J111" s="282"/>
      <c r="K111" s="269">
        <f t="shared" si="17"/>
        <v>0</v>
      </c>
    </row>
    <row r="112" spans="1:11" x14ac:dyDescent="0.2">
      <c r="A112" s="76" t="s">
        <v>202</v>
      </c>
      <c r="B112" s="257" t="s">
        <v>201</v>
      </c>
      <c r="C112" s="285">
        <v>25</v>
      </c>
      <c r="D112" s="285">
        <v>7</v>
      </c>
      <c r="E112" s="258"/>
      <c r="F112" s="258"/>
      <c r="G112" s="285">
        <v>9</v>
      </c>
      <c r="H112" s="285">
        <v>23</v>
      </c>
      <c r="I112" s="282"/>
      <c r="J112" s="282"/>
      <c r="K112" s="269">
        <f t="shared" si="17"/>
        <v>64</v>
      </c>
    </row>
    <row r="113" spans="1:11" x14ac:dyDescent="0.2">
      <c r="A113" s="99" t="s">
        <v>82</v>
      </c>
      <c r="B113" s="311" t="s">
        <v>83</v>
      </c>
      <c r="C113" s="312">
        <f>SUM(C102:C112)</f>
        <v>155</v>
      </c>
      <c r="D113" s="312">
        <f t="shared" ref="D113:J113" si="18">SUM(D102:D112)</f>
        <v>93</v>
      </c>
      <c r="E113" s="312">
        <f t="shared" si="18"/>
        <v>22</v>
      </c>
      <c r="F113" s="312">
        <f t="shared" si="18"/>
        <v>36</v>
      </c>
      <c r="G113" s="312">
        <f t="shared" si="18"/>
        <v>66</v>
      </c>
      <c r="H113" s="312">
        <f t="shared" si="18"/>
        <v>76</v>
      </c>
      <c r="I113" s="312">
        <f t="shared" si="18"/>
        <v>2</v>
      </c>
      <c r="J113" s="312">
        <f t="shared" si="18"/>
        <v>0</v>
      </c>
      <c r="K113" s="314">
        <f>SUM(K102:K112)</f>
        <v>450</v>
      </c>
    </row>
    <row r="114" spans="1:11" x14ac:dyDescent="0.2">
      <c r="A114" s="124" t="s">
        <v>282</v>
      </c>
      <c r="B114" s="271" t="s">
        <v>83</v>
      </c>
      <c r="C114" s="293">
        <v>127</v>
      </c>
      <c r="D114" s="293">
        <v>83</v>
      </c>
      <c r="E114" s="293">
        <v>21</v>
      </c>
      <c r="F114" s="293">
        <v>34</v>
      </c>
      <c r="G114" s="293">
        <v>55</v>
      </c>
      <c r="H114" s="293">
        <v>54</v>
      </c>
      <c r="I114" s="293">
        <v>1</v>
      </c>
      <c r="J114" s="293"/>
      <c r="K114" s="288">
        <f t="shared" ref="K114:K115" si="19">SUM(C114:J114)</f>
        <v>375</v>
      </c>
    </row>
    <row r="115" spans="1:11" x14ac:dyDescent="0.2">
      <c r="A115" s="124" t="s">
        <v>283</v>
      </c>
      <c r="B115" s="271" t="s">
        <v>83</v>
      </c>
      <c r="C115" s="293">
        <v>4</v>
      </c>
      <c r="D115" s="293"/>
      <c r="E115" s="293"/>
      <c r="F115" s="293"/>
      <c r="G115" s="293">
        <v>1</v>
      </c>
      <c r="H115" s="293"/>
      <c r="I115" s="293">
        <v>1</v>
      </c>
      <c r="J115" s="293"/>
      <c r="K115" s="288">
        <f t="shared" si="19"/>
        <v>6</v>
      </c>
    </row>
    <row r="116" spans="1:11" x14ac:dyDescent="0.2">
      <c r="A116" s="204" t="s">
        <v>237</v>
      </c>
      <c r="B116" s="291"/>
      <c r="C116" s="626"/>
      <c r="D116" s="627"/>
      <c r="E116" s="627"/>
      <c r="F116" s="627"/>
      <c r="G116" s="627"/>
      <c r="H116" s="627"/>
      <c r="I116" s="627"/>
      <c r="J116" s="627"/>
      <c r="K116" s="606"/>
    </row>
    <row r="117" spans="1:11" x14ac:dyDescent="0.2">
      <c r="A117" s="118" t="s">
        <v>190</v>
      </c>
      <c r="B117" s="253" t="s">
        <v>189</v>
      </c>
      <c r="C117" s="601"/>
      <c r="D117" s="602"/>
      <c r="E117" s="602"/>
      <c r="F117" s="602"/>
      <c r="G117" s="602"/>
      <c r="H117" s="602"/>
      <c r="I117" s="602"/>
      <c r="J117" s="602"/>
      <c r="K117" s="603"/>
    </row>
    <row r="118" spans="1:11" x14ac:dyDescent="0.2">
      <c r="A118" s="76" t="s">
        <v>204</v>
      </c>
      <c r="B118" s="257" t="s">
        <v>191</v>
      </c>
      <c r="C118" s="258"/>
      <c r="D118" s="258"/>
      <c r="E118" s="258"/>
      <c r="F118" s="258"/>
      <c r="G118" s="281"/>
      <c r="H118" s="258"/>
      <c r="I118" s="282"/>
      <c r="J118" s="283"/>
      <c r="K118" s="269">
        <f>SUM(C118:J118)</f>
        <v>0</v>
      </c>
    </row>
    <row r="119" spans="1:11" x14ac:dyDescent="0.2">
      <c r="A119" s="76" t="s">
        <v>205</v>
      </c>
      <c r="B119" s="257" t="s">
        <v>192</v>
      </c>
      <c r="C119" s="284"/>
      <c r="D119" s="285"/>
      <c r="E119" s="258"/>
      <c r="F119" s="258"/>
      <c r="G119" s="284"/>
      <c r="H119" s="285"/>
      <c r="I119" s="282"/>
      <c r="J119" s="283"/>
      <c r="K119" s="269">
        <f t="shared" ref="K119:K128" si="20">SUM(C119:J119)</f>
        <v>0</v>
      </c>
    </row>
    <row r="120" spans="1:11" x14ac:dyDescent="0.2">
      <c r="A120" s="76" t="s">
        <v>206</v>
      </c>
      <c r="B120" s="257" t="s">
        <v>193</v>
      </c>
      <c r="C120" s="258"/>
      <c r="D120" s="258"/>
      <c r="E120" s="258"/>
      <c r="F120" s="258"/>
      <c r="G120" s="281"/>
      <c r="H120" s="258"/>
      <c r="I120" s="282"/>
      <c r="J120" s="283"/>
      <c r="K120" s="269">
        <f t="shared" si="20"/>
        <v>0</v>
      </c>
    </row>
    <row r="121" spans="1:11" x14ac:dyDescent="0.2">
      <c r="A121" s="76" t="s">
        <v>207</v>
      </c>
      <c r="B121" s="257" t="s">
        <v>194</v>
      </c>
      <c r="C121" s="258"/>
      <c r="D121" s="258"/>
      <c r="E121" s="258"/>
      <c r="F121" s="258"/>
      <c r="G121" s="281">
        <v>9</v>
      </c>
      <c r="H121" s="258"/>
      <c r="I121" s="282"/>
      <c r="J121" s="283"/>
      <c r="K121" s="269">
        <f t="shared" si="20"/>
        <v>9</v>
      </c>
    </row>
    <row r="122" spans="1:11" x14ac:dyDescent="0.2">
      <c r="A122" s="76" t="s">
        <v>208</v>
      </c>
      <c r="B122" s="257" t="s">
        <v>195</v>
      </c>
      <c r="C122" s="258"/>
      <c r="D122" s="258"/>
      <c r="E122" s="258"/>
      <c r="F122" s="258"/>
      <c r="G122" s="281"/>
      <c r="H122" s="258"/>
      <c r="I122" s="282"/>
      <c r="J122" s="283"/>
      <c r="K122" s="269">
        <f t="shared" si="20"/>
        <v>0</v>
      </c>
    </row>
    <row r="123" spans="1:11" x14ac:dyDescent="0.2">
      <c r="A123" s="76" t="s">
        <v>209</v>
      </c>
      <c r="B123" s="257" t="s">
        <v>196</v>
      </c>
      <c r="C123" s="292">
        <v>54</v>
      </c>
      <c r="D123" s="293">
        <v>7</v>
      </c>
      <c r="E123" s="258"/>
      <c r="F123" s="258"/>
      <c r="G123" s="284">
        <v>13</v>
      </c>
      <c r="H123" s="285">
        <v>3</v>
      </c>
      <c r="I123" s="284"/>
      <c r="J123" s="285">
        <v>1</v>
      </c>
      <c r="K123" s="269">
        <f t="shared" si="20"/>
        <v>78</v>
      </c>
    </row>
    <row r="124" spans="1:11" x14ac:dyDescent="0.2">
      <c r="A124" s="76" t="s">
        <v>203</v>
      </c>
      <c r="B124" s="257" t="s">
        <v>197</v>
      </c>
      <c r="C124" s="292">
        <v>12</v>
      </c>
      <c r="D124" s="293">
        <v>2</v>
      </c>
      <c r="E124" s="258"/>
      <c r="F124" s="258"/>
      <c r="G124" s="284"/>
      <c r="H124" s="285"/>
      <c r="I124" s="284"/>
      <c r="J124" s="285"/>
      <c r="K124" s="269">
        <f t="shared" si="20"/>
        <v>14</v>
      </c>
    </row>
    <row r="125" spans="1:11" x14ac:dyDescent="0.2">
      <c r="A125" s="76" t="s">
        <v>210</v>
      </c>
      <c r="B125" s="257" t="s">
        <v>198</v>
      </c>
      <c r="C125" s="292">
        <v>3</v>
      </c>
      <c r="D125" s="293"/>
      <c r="E125" s="258"/>
      <c r="F125" s="258"/>
      <c r="G125" s="284">
        <v>2</v>
      </c>
      <c r="H125" s="285"/>
      <c r="I125" s="284">
        <v>1</v>
      </c>
      <c r="J125" s="285"/>
      <c r="K125" s="269">
        <f t="shared" si="20"/>
        <v>6</v>
      </c>
    </row>
    <row r="126" spans="1:11" x14ac:dyDescent="0.2">
      <c r="A126" s="76" t="s">
        <v>211</v>
      </c>
      <c r="B126" s="257" t="s">
        <v>199</v>
      </c>
      <c r="C126" s="258"/>
      <c r="D126" s="258"/>
      <c r="E126" s="258"/>
      <c r="F126" s="258"/>
      <c r="G126" s="281"/>
      <c r="H126" s="258"/>
      <c r="I126" s="282"/>
      <c r="J126" s="283"/>
      <c r="K126" s="269">
        <f t="shared" si="20"/>
        <v>0</v>
      </c>
    </row>
    <row r="127" spans="1:11" x14ac:dyDescent="0.2">
      <c r="A127" s="76" t="s">
        <v>212</v>
      </c>
      <c r="B127" s="257" t="s">
        <v>200</v>
      </c>
      <c r="C127" s="258"/>
      <c r="D127" s="258"/>
      <c r="E127" s="258"/>
      <c r="F127" s="258"/>
      <c r="G127" s="281"/>
      <c r="H127" s="258"/>
      <c r="I127" s="282"/>
      <c r="J127" s="283"/>
      <c r="K127" s="269">
        <f t="shared" si="20"/>
        <v>0</v>
      </c>
    </row>
    <row r="128" spans="1:11" x14ac:dyDescent="0.2">
      <c r="A128" s="76" t="s">
        <v>202</v>
      </c>
      <c r="B128" s="257" t="s">
        <v>201</v>
      </c>
      <c r="C128" s="258"/>
      <c r="D128" s="258"/>
      <c r="E128" s="258"/>
      <c r="F128" s="258"/>
      <c r="G128" s="281"/>
      <c r="H128" s="258"/>
      <c r="I128" s="282"/>
      <c r="J128" s="283"/>
      <c r="K128" s="269">
        <f t="shared" si="20"/>
        <v>0</v>
      </c>
    </row>
    <row r="129" spans="1:11" x14ac:dyDescent="0.2">
      <c r="A129" s="99" t="s">
        <v>82</v>
      </c>
      <c r="B129" s="311" t="s">
        <v>83</v>
      </c>
      <c r="C129" s="312">
        <f>SUM(C118:C128)</f>
        <v>69</v>
      </c>
      <c r="D129" s="312">
        <f t="shared" ref="D129:J129" si="21">SUM(D118:D128)</f>
        <v>9</v>
      </c>
      <c r="E129" s="312">
        <f t="shared" si="21"/>
        <v>0</v>
      </c>
      <c r="F129" s="312">
        <f t="shared" si="21"/>
        <v>0</v>
      </c>
      <c r="G129" s="313">
        <f t="shared" si="21"/>
        <v>24</v>
      </c>
      <c r="H129" s="312">
        <f t="shared" si="21"/>
        <v>3</v>
      </c>
      <c r="I129" s="312">
        <f t="shared" si="21"/>
        <v>1</v>
      </c>
      <c r="J129" s="312">
        <f t="shared" si="21"/>
        <v>1</v>
      </c>
      <c r="K129" s="314">
        <f>SUM(K118:K128)</f>
        <v>107</v>
      </c>
    </row>
    <row r="130" spans="1:11" x14ac:dyDescent="0.2">
      <c r="A130" s="124" t="s">
        <v>284</v>
      </c>
      <c r="B130" s="271" t="s">
        <v>83</v>
      </c>
      <c r="C130" s="292">
        <v>32</v>
      </c>
      <c r="D130" s="293">
        <v>3</v>
      </c>
      <c r="E130" s="282"/>
      <c r="F130" s="282"/>
      <c r="G130" s="292">
        <v>16</v>
      </c>
      <c r="H130" s="293">
        <v>2</v>
      </c>
      <c r="I130" s="292">
        <v>1</v>
      </c>
      <c r="J130" s="293"/>
      <c r="K130" s="288">
        <f t="shared" ref="K130:K131" si="22">SUM(C130:J130)</f>
        <v>54</v>
      </c>
    </row>
    <row r="131" spans="1:11" x14ac:dyDescent="0.2">
      <c r="A131" s="124" t="s">
        <v>285</v>
      </c>
      <c r="B131" s="271" t="s">
        <v>83</v>
      </c>
      <c r="C131" s="294">
        <v>2</v>
      </c>
      <c r="D131" s="295">
        <v>2</v>
      </c>
      <c r="E131" s="282"/>
      <c r="F131" s="282"/>
      <c r="G131" s="294"/>
      <c r="H131" s="295"/>
      <c r="I131" s="282"/>
      <c r="J131" s="282"/>
      <c r="K131" s="288">
        <f t="shared" si="22"/>
        <v>4</v>
      </c>
    </row>
    <row r="132" spans="1:11" x14ac:dyDescent="0.2">
      <c r="A132" s="204" t="s">
        <v>242</v>
      </c>
      <c r="B132" s="291"/>
      <c r="C132" s="604"/>
      <c r="D132" s="605"/>
      <c r="E132" s="605"/>
      <c r="F132" s="605"/>
      <c r="G132" s="605"/>
      <c r="H132" s="605"/>
      <c r="I132" s="605"/>
      <c r="J132" s="605"/>
      <c r="K132" s="606"/>
    </row>
    <row r="133" spans="1:11" x14ac:dyDescent="0.2">
      <c r="A133" s="118" t="s">
        <v>190</v>
      </c>
      <c r="B133" s="253" t="s">
        <v>189</v>
      </c>
      <c r="C133" s="601"/>
      <c r="D133" s="602"/>
      <c r="E133" s="602"/>
      <c r="F133" s="602"/>
      <c r="G133" s="602"/>
      <c r="H133" s="602"/>
      <c r="I133" s="602"/>
      <c r="J133" s="602"/>
      <c r="K133" s="603"/>
    </row>
    <row r="134" spans="1:11" x14ac:dyDescent="0.2">
      <c r="A134" s="76" t="s">
        <v>204</v>
      </c>
      <c r="B134" s="257" t="s">
        <v>191</v>
      </c>
      <c r="C134" s="259"/>
      <c r="D134" s="259"/>
      <c r="E134" s="302"/>
      <c r="F134" s="259"/>
      <c r="G134" s="259"/>
      <c r="H134" s="259"/>
      <c r="I134" s="302"/>
      <c r="J134" s="259"/>
      <c r="K134" s="303"/>
    </row>
    <row r="135" spans="1:11" x14ac:dyDescent="0.2">
      <c r="A135" s="76" t="s">
        <v>205</v>
      </c>
      <c r="B135" s="257" t="s">
        <v>192</v>
      </c>
      <c r="C135" s="293">
        <v>82</v>
      </c>
      <c r="D135" s="293">
        <v>86</v>
      </c>
      <c r="E135" s="284">
        <v>22</v>
      </c>
      <c r="F135" s="285">
        <v>36</v>
      </c>
      <c r="G135" s="293">
        <v>49</v>
      </c>
      <c r="H135" s="293">
        <v>32</v>
      </c>
      <c r="I135" s="292">
        <v>2</v>
      </c>
      <c r="J135" s="293"/>
      <c r="K135" s="303">
        <f t="shared" ref="K135:K144" si="23">SUM(C135:J135)</f>
        <v>309</v>
      </c>
    </row>
    <row r="136" spans="1:11" x14ac:dyDescent="0.2">
      <c r="A136" s="76" t="s">
        <v>206</v>
      </c>
      <c r="B136" s="257" t="s">
        <v>193</v>
      </c>
      <c r="C136" s="293">
        <v>115</v>
      </c>
      <c r="D136" s="293">
        <v>26</v>
      </c>
      <c r="E136" s="302"/>
      <c r="F136" s="259"/>
      <c r="G136" s="293">
        <v>50</v>
      </c>
      <c r="H136" s="293">
        <v>20</v>
      </c>
      <c r="I136" s="292">
        <v>4</v>
      </c>
      <c r="J136" s="293">
        <v>6</v>
      </c>
      <c r="K136" s="303">
        <f t="shared" si="23"/>
        <v>221</v>
      </c>
    </row>
    <row r="137" spans="1:11" x14ac:dyDescent="0.2">
      <c r="A137" s="76" t="s">
        <v>207</v>
      </c>
      <c r="B137" s="257" t="s">
        <v>194</v>
      </c>
      <c r="C137" s="293">
        <v>12</v>
      </c>
      <c r="D137" s="293">
        <v>10</v>
      </c>
      <c r="E137" s="302"/>
      <c r="F137" s="259"/>
      <c r="G137" s="293">
        <v>30</v>
      </c>
      <c r="H137" s="293"/>
      <c r="I137" s="292">
        <v>1</v>
      </c>
      <c r="J137" s="293"/>
      <c r="K137" s="303">
        <f t="shared" si="23"/>
        <v>53</v>
      </c>
    </row>
    <row r="138" spans="1:11" x14ac:dyDescent="0.2">
      <c r="A138" s="76" t="s">
        <v>208</v>
      </c>
      <c r="B138" s="257" t="s">
        <v>195</v>
      </c>
      <c r="C138" s="293">
        <v>50</v>
      </c>
      <c r="D138" s="293">
        <v>17</v>
      </c>
      <c r="E138" s="302"/>
      <c r="F138" s="259"/>
      <c r="G138" s="293">
        <v>33</v>
      </c>
      <c r="H138" s="293">
        <v>36</v>
      </c>
      <c r="I138" s="292"/>
      <c r="J138" s="293"/>
      <c r="K138" s="303">
        <f t="shared" si="23"/>
        <v>136</v>
      </c>
    </row>
    <row r="139" spans="1:11" x14ac:dyDescent="0.2">
      <c r="A139" s="76" t="s">
        <v>209</v>
      </c>
      <c r="B139" s="257" t="s">
        <v>196</v>
      </c>
      <c r="C139" s="293">
        <v>61</v>
      </c>
      <c r="D139" s="293">
        <v>16</v>
      </c>
      <c r="E139" s="302"/>
      <c r="F139" s="259"/>
      <c r="G139" s="293">
        <v>16</v>
      </c>
      <c r="H139" s="293">
        <v>39</v>
      </c>
      <c r="I139" s="292"/>
      <c r="J139" s="293">
        <v>1</v>
      </c>
      <c r="K139" s="303">
        <f t="shared" si="23"/>
        <v>133</v>
      </c>
    </row>
    <row r="140" spans="1:11" x14ac:dyDescent="0.2">
      <c r="A140" s="76" t="s">
        <v>203</v>
      </c>
      <c r="B140" s="257" t="s">
        <v>197</v>
      </c>
      <c r="C140" s="293">
        <v>12</v>
      </c>
      <c r="D140" s="293">
        <v>2</v>
      </c>
      <c r="E140" s="302"/>
      <c r="F140" s="259"/>
      <c r="G140" s="293"/>
      <c r="H140" s="293"/>
      <c r="I140" s="292"/>
      <c r="J140" s="293"/>
      <c r="K140" s="303">
        <f t="shared" si="23"/>
        <v>14</v>
      </c>
    </row>
    <row r="141" spans="1:11" x14ac:dyDescent="0.2">
      <c r="A141" s="76" t="s">
        <v>210</v>
      </c>
      <c r="B141" s="257" t="s">
        <v>198</v>
      </c>
      <c r="C141" s="293">
        <v>8</v>
      </c>
      <c r="D141" s="293">
        <v>12</v>
      </c>
      <c r="E141" s="302"/>
      <c r="F141" s="259"/>
      <c r="G141" s="293">
        <v>8</v>
      </c>
      <c r="H141" s="293">
        <v>11</v>
      </c>
      <c r="I141" s="292">
        <v>2</v>
      </c>
      <c r="J141" s="293"/>
      <c r="K141" s="303">
        <f t="shared" si="23"/>
        <v>41</v>
      </c>
    </row>
    <row r="142" spans="1:11" x14ac:dyDescent="0.2">
      <c r="A142" s="76" t="s">
        <v>211</v>
      </c>
      <c r="B142" s="257" t="s">
        <v>199</v>
      </c>
      <c r="C142" s="293"/>
      <c r="D142" s="293"/>
      <c r="E142" s="302"/>
      <c r="F142" s="259"/>
      <c r="G142" s="293"/>
      <c r="H142" s="293"/>
      <c r="I142" s="292"/>
      <c r="J142" s="293"/>
      <c r="K142" s="303"/>
    </row>
    <row r="143" spans="1:11" x14ac:dyDescent="0.2">
      <c r="A143" s="76" t="s">
        <v>212</v>
      </c>
      <c r="B143" s="257" t="s">
        <v>200</v>
      </c>
      <c r="C143" s="293">
        <v>112</v>
      </c>
      <c r="D143" s="293">
        <v>58</v>
      </c>
      <c r="E143" s="339"/>
      <c r="F143" s="263"/>
      <c r="G143" s="293">
        <v>9</v>
      </c>
      <c r="H143" s="293"/>
      <c r="I143" s="292"/>
      <c r="J143" s="293"/>
      <c r="K143" s="304">
        <f t="shared" si="23"/>
        <v>179</v>
      </c>
    </row>
    <row r="144" spans="1:11" ht="13.5" thickBot="1" x14ac:dyDescent="0.25">
      <c r="A144" s="76" t="s">
        <v>202</v>
      </c>
      <c r="B144" s="257" t="s">
        <v>201</v>
      </c>
      <c r="C144" s="293">
        <v>25</v>
      </c>
      <c r="D144" s="293">
        <v>7</v>
      </c>
      <c r="E144" s="302"/>
      <c r="F144" s="259"/>
      <c r="G144" s="293">
        <v>9</v>
      </c>
      <c r="H144" s="293">
        <v>23</v>
      </c>
      <c r="I144" s="292"/>
      <c r="J144" s="293"/>
      <c r="K144" s="303">
        <f t="shared" si="23"/>
        <v>64</v>
      </c>
    </row>
    <row r="145" spans="1:11" x14ac:dyDescent="0.2">
      <c r="A145" s="249" t="s">
        <v>84</v>
      </c>
      <c r="B145" s="276" t="s">
        <v>83</v>
      </c>
      <c r="C145" s="305">
        <f t="shared" ref="C145:J145" si="24">SUM(C135:C144)</f>
        <v>477</v>
      </c>
      <c r="D145" s="305">
        <f t="shared" si="24"/>
        <v>234</v>
      </c>
      <c r="E145" s="306">
        <f t="shared" si="24"/>
        <v>22</v>
      </c>
      <c r="F145" s="305">
        <f t="shared" si="24"/>
        <v>36</v>
      </c>
      <c r="G145" s="305">
        <f t="shared" si="24"/>
        <v>204</v>
      </c>
      <c r="H145" s="305">
        <f t="shared" si="24"/>
        <v>161</v>
      </c>
      <c r="I145" s="306">
        <f t="shared" si="24"/>
        <v>9</v>
      </c>
      <c r="J145" s="307">
        <f t="shared" si="24"/>
        <v>7</v>
      </c>
      <c r="K145" s="308">
        <f>SUM(K134:K144)</f>
        <v>1150</v>
      </c>
    </row>
    <row r="146" spans="1:11" x14ac:dyDescent="0.2">
      <c r="A146" s="33" t="s">
        <v>72</v>
      </c>
      <c r="B146" s="277" t="s">
        <v>83</v>
      </c>
      <c r="C146" s="293">
        <v>347</v>
      </c>
      <c r="D146" s="293">
        <v>184</v>
      </c>
      <c r="E146" s="292">
        <v>21</v>
      </c>
      <c r="F146" s="293">
        <v>34</v>
      </c>
      <c r="G146" s="293">
        <v>148</v>
      </c>
      <c r="H146" s="293">
        <v>104</v>
      </c>
      <c r="I146" s="292">
        <v>6</v>
      </c>
      <c r="J146" s="293">
        <v>1</v>
      </c>
      <c r="K146" s="269">
        <f t="shared" ref="K146:K147" si="25">SUM(C146:J146)</f>
        <v>845</v>
      </c>
    </row>
    <row r="147" spans="1:11" ht="13.5" thickBot="1" x14ac:dyDescent="0.25">
      <c r="A147" s="66" t="s">
        <v>73</v>
      </c>
      <c r="B147" s="278" t="s">
        <v>83</v>
      </c>
      <c r="C147" s="300">
        <v>13</v>
      </c>
      <c r="D147" s="300">
        <v>4</v>
      </c>
      <c r="E147" s="299"/>
      <c r="F147" s="300"/>
      <c r="G147" s="300">
        <v>7</v>
      </c>
      <c r="H147" s="300">
        <v>1</v>
      </c>
      <c r="I147" s="299">
        <v>3</v>
      </c>
      <c r="J147" s="300">
        <v>1</v>
      </c>
      <c r="K147" s="309">
        <f t="shared" si="25"/>
        <v>29</v>
      </c>
    </row>
  </sheetData>
  <sheetProtection password="CC6B" sheet="1" objects="1" scenarios="1"/>
  <mergeCells count="23">
    <mergeCell ref="C101:K101"/>
    <mergeCell ref="C116:K116"/>
    <mergeCell ref="C117:K117"/>
    <mergeCell ref="C132:K132"/>
    <mergeCell ref="C133:K133"/>
    <mergeCell ref="C68:K68"/>
    <mergeCell ref="C69:K69"/>
    <mergeCell ref="C84:K84"/>
    <mergeCell ref="C85:K85"/>
    <mergeCell ref="C100:K100"/>
    <mergeCell ref="I2:J2"/>
    <mergeCell ref="A1:K1"/>
    <mergeCell ref="C2:D2"/>
    <mergeCell ref="E2:F2"/>
    <mergeCell ref="G2:H2"/>
    <mergeCell ref="C52:K52"/>
    <mergeCell ref="C53:K53"/>
    <mergeCell ref="C5:K5"/>
    <mergeCell ref="C4:K4"/>
    <mergeCell ref="C20:K20"/>
    <mergeCell ref="C36:K36"/>
    <mergeCell ref="C37:K37"/>
    <mergeCell ref="C21:K21"/>
  </mergeCells>
  <pageMargins left="0.78740157480314965" right="0.23622047244094491" top="0.74803149606299213" bottom="0.74803149606299213" header="0.31496062992125984" footer="0.31496062992125984"/>
  <pageSetup paperSize="9" scale="67" firstPageNumber="115" fitToWidth="0" fitToHeight="3" orientation="portrait" useFirstPageNumber="1" r:id="rId1"/>
  <headerFooter>
    <oddFooter>&amp;C&amp;P</oddFooter>
  </headerFooter>
  <rowBreaks count="1" manualBreakCount="1">
    <brk id="6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W134"/>
  <sheetViews>
    <sheetView zoomScaleNormal="100" workbookViewId="0">
      <selection activeCell="Y18" sqref="Y18"/>
    </sheetView>
  </sheetViews>
  <sheetFormatPr defaultColWidth="9.140625" defaultRowHeight="12.75" x14ac:dyDescent="0.2"/>
  <cols>
    <col min="1" max="1" width="47.85546875" style="2" customWidth="1"/>
    <col min="2" max="2" width="6.7109375" style="310" customWidth="1"/>
    <col min="3" max="3" width="10.42578125" style="310" customWidth="1"/>
    <col min="4" max="4" width="8.28515625" style="310" customWidth="1"/>
    <col min="5" max="5" width="7.42578125" style="310" customWidth="1"/>
    <col min="6" max="7" width="9.140625" style="310" customWidth="1"/>
    <col min="8" max="8" width="8.5703125" style="310" customWidth="1"/>
    <col min="9" max="9" width="7.42578125" style="310" customWidth="1"/>
    <col min="10" max="12" width="8.7109375" style="310" customWidth="1"/>
    <col min="13" max="13" width="8.140625" style="310" customWidth="1"/>
    <col min="14" max="15" width="8.5703125" style="310" customWidth="1"/>
    <col min="16" max="16" width="8.140625" style="310" customWidth="1"/>
    <col min="17" max="18" width="9.140625" style="310"/>
    <col min="19" max="16384" width="9.140625" style="1"/>
  </cols>
  <sheetData>
    <row r="1" spans="1:23" ht="33.75" customHeight="1" x14ac:dyDescent="0.25">
      <c r="A1" s="562" t="s">
        <v>377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5"/>
      <c r="T1" s="45"/>
      <c r="U1" s="43"/>
      <c r="V1" s="43"/>
      <c r="W1" s="43"/>
    </row>
    <row r="2" spans="1:23" s="5" customFormat="1" ht="38.25" customHeight="1" x14ac:dyDescent="0.2">
      <c r="A2" s="631" t="s">
        <v>288</v>
      </c>
      <c r="B2" s="632"/>
      <c r="C2" s="590" t="s">
        <v>0</v>
      </c>
      <c r="D2" s="590"/>
      <c r="E2" s="590"/>
      <c r="F2" s="590"/>
      <c r="G2" s="590" t="s">
        <v>2</v>
      </c>
      <c r="H2" s="590"/>
      <c r="I2" s="590"/>
      <c r="J2" s="590"/>
      <c r="K2" s="590" t="s">
        <v>1</v>
      </c>
      <c r="L2" s="590"/>
      <c r="M2" s="590"/>
      <c r="N2" s="590"/>
      <c r="O2" s="590" t="s">
        <v>3</v>
      </c>
      <c r="P2" s="590"/>
      <c r="Q2" s="590"/>
      <c r="R2" s="630"/>
    </row>
    <row r="3" spans="1:23" s="5" customFormat="1" ht="51.75" customHeight="1" x14ac:dyDescent="0.2">
      <c r="A3" s="633"/>
      <c r="B3" s="634"/>
      <c r="C3" s="194" t="s">
        <v>173</v>
      </c>
      <c r="D3" s="194" t="s">
        <v>19</v>
      </c>
      <c r="E3" s="194" t="s">
        <v>74</v>
      </c>
      <c r="F3" s="194" t="s">
        <v>75</v>
      </c>
      <c r="G3" s="194" t="s">
        <v>173</v>
      </c>
      <c r="H3" s="194" t="s">
        <v>19</v>
      </c>
      <c r="I3" s="194" t="s">
        <v>74</v>
      </c>
      <c r="J3" s="194" t="s">
        <v>75</v>
      </c>
      <c r="K3" s="194" t="s">
        <v>173</v>
      </c>
      <c r="L3" s="194" t="s">
        <v>19</v>
      </c>
      <c r="M3" s="194" t="s">
        <v>74</v>
      </c>
      <c r="N3" s="194" t="s">
        <v>75</v>
      </c>
      <c r="O3" s="194" t="s">
        <v>173</v>
      </c>
      <c r="P3" s="194" t="s">
        <v>19</v>
      </c>
      <c r="Q3" s="194" t="s">
        <v>74</v>
      </c>
      <c r="R3" s="340" t="s">
        <v>75</v>
      </c>
    </row>
    <row r="4" spans="1:23" s="6" customFormat="1" x14ac:dyDescent="0.2">
      <c r="A4" s="204" t="s">
        <v>239</v>
      </c>
      <c r="B4" s="291"/>
      <c r="C4" s="628"/>
      <c r="D4" s="628"/>
      <c r="E4" s="628"/>
      <c r="F4" s="628"/>
      <c r="G4" s="628"/>
      <c r="H4" s="628"/>
      <c r="I4" s="628"/>
      <c r="J4" s="628"/>
      <c r="K4" s="628"/>
      <c r="L4" s="628"/>
      <c r="M4" s="628"/>
      <c r="N4" s="628"/>
      <c r="O4" s="628"/>
      <c r="P4" s="628"/>
      <c r="Q4" s="628"/>
      <c r="R4" s="629"/>
    </row>
    <row r="5" spans="1:23" s="2" customFormat="1" x14ac:dyDescent="0.2">
      <c r="A5" s="118" t="s">
        <v>190</v>
      </c>
      <c r="B5" s="253" t="s">
        <v>189</v>
      </c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41"/>
    </row>
    <row r="6" spans="1:23" x14ac:dyDescent="0.2">
      <c r="A6" s="76" t="s">
        <v>204</v>
      </c>
      <c r="B6" s="257" t="s">
        <v>191</v>
      </c>
      <c r="C6" s="342"/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343"/>
    </row>
    <row r="7" spans="1:23" x14ac:dyDescent="0.2">
      <c r="A7" s="76" t="s">
        <v>205</v>
      </c>
      <c r="B7" s="257" t="s">
        <v>192</v>
      </c>
      <c r="C7" s="342"/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  <c r="O7" s="342"/>
      <c r="P7" s="342"/>
      <c r="Q7" s="342"/>
      <c r="R7" s="343"/>
    </row>
    <row r="8" spans="1:23" x14ac:dyDescent="0.2">
      <c r="A8" s="76" t="s">
        <v>206</v>
      </c>
      <c r="B8" s="257" t="s">
        <v>193</v>
      </c>
      <c r="C8" s="342"/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342"/>
      <c r="Q8" s="342"/>
      <c r="R8" s="343"/>
    </row>
    <row r="9" spans="1:23" x14ac:dyDescent="0.2">
      <c r="A9" s="76" t="s">
        <v>207</v>
      </c>
      <c r="B9" s="257" t="s">
        <v>194</v>
      </c>
      <c r="C9" s="285">
        <v>572</v>
      </c>
      <c r="D9" s="285">
        <v>574</v>
      </c>
      <c r="E9" s="285">
        <v>401</v>
      </c>
      <c r="F9" s="285">
        <v>340</v>
      </c>
      <c r="G9" s="285"/>
      <c r="H9" s="285"/>
      <c r="I9" s="285"/>
      <c r="J9" s="285"/>
      <c r="K9" s="285">
        <v>57</v>
      </c>
      <c r="L9" s="285">
        <v>57</v>
      </c>
      <c r="M9" s="285">
        <v>52</v>
      </c>
      <c r="N9" s="285">
        <v>49</v>
      </c>
      <c r="O9" s="285">
        <v>14</v>
      </c>
      <c r="P9" s="285">
        <v>14</v>
      </c>
      <c r="Q9" s="285">
        <v>11</v>
      </c>
      <c r="R9" s="344">
        <v>11</v>
      </c>
    </row>
    <row r="10" spans="1:23" x14ac:dyDescent="0.2">
      <c r="A10" s="76" t="s">
        <v>208</v>
      </c>
      <c r="B10" s="257" t="s">
        <v>195</v>
      </c>
      <c r="C10" s="285">
        <v>273</v>
      </c>
      <c r="D10" s="285">
        <v>277</v>
      </c>
      <c r="E10" s="285">
        <v>179</v>
      </c>
      <c r="F10" s="285">
        <v>119</v>
      </c>
      <c r="G10" s="285"/>
      <c r="H10" s="285"/>
      <c r="I10" s="285"/>
      <c r="J10" s="285"/>
      <c r="K10" s="285">
        <v>46</v>
      </c>
      <c r="L10" s="285">
        <v>46</v>
      </c>
      <c r="M10" s="285">
        <v>29</v>
      </c>
      <c r="N10" s="285">
        <v>24</v>
      </c>
      <c r="O10" s="285"/>
      <c r="P10" s="285"/>
      <c r="Q10" s="285"/>
      <c r="R10" s="344"/>
    </row>
    <row r="11" spans="1:23" x14ac:dyDescent="0.2">
      <c r="A11" s="76" t="s">
        <v>209</v>
      </c>
      <c r="B11" s="257" t="s">
        <v>196</v>
      </c>
      <c r="C11" s="342"/>
      <c r="D11" s="342"/>
      <c r="E11" s="342"/>
      <c r="F11" s="342"/>
      <c r="G11" s="342"/>
      <c r="H11" s="342"/>
      <c r="I11" s="342"/>
      <c r="J11" s="342"/>
      <c r="K11" s="342"/>
      <c r="L11" s="342"/>
      <c r="M11" s="342"/>
      <c r="N11" s="342"/>
      <c r="O11" s="342"/>
      <c r="P11" s="342"/>
      <c r="Q11" s="342"/>
      <c r="R11" s="343"/>
    </row>
    <row r="12" spans="1:23" x14ac:dyDescent="0.2">
      <c r="A12" s="76" t="s">
        <v>203</v>
      </c>
      <c r="B12" s="257" t="s">
        <v>197</v>
      </c>
      <c r="C12" s="342"/>
      <c r="D12" s="342"/>
      <c r="E12" s="342"/>
      <c r="F12" s="342"/>
      <c r="G12" s="342"/>
      <c r="H12" s="342"/>
      <c r="I12" s="342"/>
      <c r="J12" s="342"/>
      <c r="K12" s="342"/>
      <c r="L12" s="342"/>
      <c r="M12" s="342"/>
      <c r="N12" s="342"/>
      <c r="O12" s="342"/>
      <c r="P12" s="342"/>
      <c r="Q12" s="342"/>
      <c r="R12" s="343"/>
    </row>
    <row r="13" spans="1:23" x14ac:dyDescent="0.2">
      <c r="A13" s="76" t="s">
        <v>210</v>
      </c>
      <c r="B13" s="257" t="s">
        <v>198</v>
      </c>
      <c r="C13" s="342"/>
      <c r="D13" s="342"/>
      <c r="E13" s="342"/>
      <c r="F13" s="342"/>
      <c r="G13" s="342"/>
      <c r="H13" s="342"/>
      <c r="I13" s="342"/>
      <c r="J13" s="342"/>
      <c r="K13" s="342"/>
      <c r="L13" s="342"/>
      <c r="M13" s="342"/>
      <c r="N13" s="342"/>
      <c r="O13" s="342"/>
      <c r="P13" s="342"/>
      <c r="Q13" s="342"/>
      <c r="R13" s="343"/>
    </row>
    <row r="14" spans="1:23" x14ac:dyDescent="0.2">
      <c r="A14" s="76" t="s">
        <v>211</v>
      </c>
      <c r="B14" s="257" t="s">
        <v>199</v>
      </c>
      <c r="C14" s="342"/>
      <c r="D14" s="342"/>
      <c r="E14" s="342"/>
      <c r="F14" s="342"/>
      <c r="G14" s="342"/>
      <c r="H14" s="342"/>
      <c r="I14" s="342"/>
      <c r="J14" s="342"/>
      <c r="K14" s="342"/>
      <c r="L14" s="342"/>
      <c r="M14" s="342"/>
      <c r="N14" s="342"/>
      <c r="O14" s="342"/>
      <c r="P14" s="342"/>
      <c r="Q14" s="342"/>
      <c r="R14" s="343"/>
    </row>
    <row r="15" spans="1:23" x14ac:dyDescent="0.2">
      <c r="A15" s="76" t="s">
        <v>212</v>
      </c>
      <c r="B15" s="257" t="s">
        <v>200</v>
      </c>
      <c r="C15" s="285">
        <v>523</v>
      </c>
      <c r="D15" s="285">
        <v>524</v>
      </c>
      <c r="E15" s="285">
        <v>403</v>
      </c>
      <c r="F15" s="285">
        <v>306</v>
      </c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344"/>
    </row>
    <row r="16" spans="1:23" x14ac:dyDescent="0.2">
      <c r="A16" s="76" t="s">
        <v>202</v>
      </c>
      <c r="B16" s="257" t="s">
        <v>201</v>
      </c>
      <c r="C16" s="342"/>
      <c r="D16" s="342"/>
      <c r="E16" s="342"/>
      <c r="F16" s="342"/>
      <c r="G16" s="342"/>
      <c r="H16" s="342"/>
      <c r="I16" s="342"/>
      <c r="J16" s="342"/>
      <c r="K16" s="342"/>
      <c r="L16" s="342"/>
      <c r="M16" s="342"/>
      <c r="N16" s="342"/>
      <c r="O16" s="342"/>
      <c r="P16" s="342"/>
      <c r="Q16" s="342"/>
      <c r="R16" s="343"/>
    </row>
    <row r="17" spans="1:18" x14ac:dyDescent="0.2">
      <c r="A17" s="99" t="s">
        <v>82</v>
      </c>
      <c r="B17" s="311" t="s">
        <v>83</v>
      </c>
      <c r="C17" s="346">
        <v>1277</v>
      </c>
      <c r="D17" s="346">
        <f>SUM(D6:D16)</f>
        <v>1375</v>
      </c>
      <c r="E17" s="346">
        <f>SUM(E6:E16)</f>
        <v>983</v>
      </c>
      <c r="F17" s="346">
        <f>SUM(F6:F16)</f>
        <v>765</v>
      </c>
      <c r="G17" s="346"/>
      <c r="H17" s="346"/>
      <c r="I17" s="346"/>
      <c r="J17" s="346"/>
      <c r="K17" s="346">
        <v>101</v>
      </c>
      <c r="L17" s="346">
        <f>SUM(L6:L16)</f>
        <v>103</v>
      </c>
      <c r="M17" s="346">
        <f>SUM(M6:M16)</f>
        <v>81</v>
      </c>
      <c r="N17" s="346">
        <f>SUM(N6:N16)</f>
        <v>73</v>
      </c>
      <c r="O17" s="346">
        <v>14</v>
      </c>
      <c r="P17" s="346">
        <f>SUM(P6:P16)</f>
        <v>14</v>
      </c>
      <c r="Q17" s="346">
        <f>SUM(Q6:Q16)</f>
        <v>11</v>
      </c>
      <c r="R17" s="347">
        <f>SUM(R6:R16)</f>
        <v>11</v>
      </c>
    </row>
    <row r="18" spans="1:18" s="6" customFormat="1" x14ac:dyDescent="0.2">
      <c r="A18" s="204" t="s">
        <v>235</v>
      </c>
      <c r="B18" s="291"/>
      <c r="C18" s="628"/>
      <c r="D18" s="628"/>
      <c r="E18" s="628"/>
      <c r="F18" s="628"/>
      <c r="G18" s="628"/>
      <c r="H18" s="628"/>
      <c r="I18" s="628"/>
      <c r="J18" s="628"/>
      <c r="K18" s="628"/>
      <c r="L18" s="628"/>
      <c r="M18" s="628"/>
      <c r="N18" s="628"/>
      <c r="O18" s="628"/>
      <c r="P18" s="628"/>
      <c r="Q18" s="628"/>
      <c r="R18" s="629"/>
    </row>
    <row r="19" spans="1:18" s="2" customFormat="1" x14ac:dyDescent="0.2">
      <c r="A19" s="118" t="s">
        <v>190</v>
      </c>
      <c r="B19" s="253" t="s">
        <v>189</v>
      </c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41"/>
    </row>
    <row r="20" spans="1:18" x14ac:dyDescent="0.2">
      <c r="A20" s="76" t="s">
        <v>204</v>
      </c>
      <c r="B20" s="257" t="s">
        <v>191</v>
      </c>
      <c r="C20" s="342"/>
      <c r="D20" s="342"/>
      <c r="E20" s="342"/>
      <c r="F20" s="342"/>
      <c r="G20" s="342"/>
      <c r="H20" s="342"/>
      <c r="I20" s="342"/>
      <c r="J20" s="342"/>
      <c r="K20" s="342"/>
      <c r="L20" s="342"/>
      <c r="M20" s="342"/>
      <c r="N20" s="342"/>
      <c r="O20" s="342"/>
      <c r="P20" s="342"/>
      <c r="Q20" s="342"/>
      <c r="R20" s="343"/>
    </row>
    <row r="21" spans="1:18" x14ac:dyDescent="0.2">
      <c r="A21" s="76" t="s">
        <v>205</v>
      </c>
      <c r="B21" s="257" t="s">
        <v>192</v>
      </c>
      <c r="C21" s="342"/>
      <c r="D21" s="342"/>
      <c r="E21" s="342"/>
      <c r="F21" s="342"/>
      <c r="G21" s="342"/>
      <c r="H21" s="342"/>
      <c r="I21" s="342"/>
      <c r="J21" s="342"/>
      <c r="K21" s="342"/>
      <c r="L21" s="342"/>
      <c r="M21" s="342"/>
      <c r="N21" s="342"/>
      <c r="O21" s="342"/>
      <c r="P21" s="342"/>
      <c r="Q21" s="342"/>
      <c r="R21" s="343"/>
    </row>
    <row r="22" spans="1:18" x14ac:dyDescent="0.2">
      <c r="A22" s="76" t="s">
        <v>206</v>
      </c>
      <c r="B22" s="257" t="s">
        <v>193</v>
      </c>
      <c r="C22" s="342"/>
      <c r="D22" s="342"/>
      <c r="E22" s="342"/>
      <c r="F22" s="342"/>
      <c r="G22" s="342"/>
      <c r="H22" s="342"/>
      <c r="I22" s="342"/>
      <c r="J22" s="342"/>
      <c r="K22" s="342"/>
      <c r="L22" s="342"/>
      <c r="M22" s="342"/>
      <c r="N22" s="342"/>
      <c r="O22" s="342"/>
      <c r="P22" s="342"/>
      <c r="Q22" s="342"/>
      <c r="R22" s="343"/>
    </row>
    <row r="23" spans="1:18" x14ac:dyDescent="0.2">
      <c r="A23" s="76" t="s">
        <v>207</v>
      </c>
      <c r="B23" s="257" t="s">
        <v>194</v>
      </c>
      <c r="C23" s="342"/>
      <c r="D23" s="342"/>
      <c r="E23" s="342"/>
      <c r="F23" s="342"/>
      <c r="G23" s="342"/>
      <c r="H23" s="342"/>
      <c r="I23" s="342"/>
      <c r="J23" s="342"/>
      <c r="K23" s="342"/>
      <c r="L23" s="342"/>
      <c r="M23" s="342"/>
      <c r="N23" s="342"/>
      <c r="O23" s="342"/>
      <c r="P23" s="342"/>
      <c r="Q23" s="342"/>
      <c r="R23" s="343"/>
    </row>
    <row r="24" spans="1:18" x14ac:dyDescent="0.2">
      <c r="A24" s="76" t="s">
        <v>208</v>
      </c>
      <c r="B24" s="257" t="s">
        <v>195</v>
      </c>
      <c r="C24" s="342"/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3"/>
    </row>
    <row r="25" spans="1:18" x14ac:dyDescent="0.2">
      <c r="A25" s="76" t="s">
        <v>209</v>
      </c>
      <c r="B25" s="257" t="s">
        <v>196</v>
      </c>
      <c r="C25" s="342"/>
      <c r="D25" s="342"/>
      <c r="E25" s="342"/>
      <c r="F25" s="342"/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342"/>
      <c r="R25" s="343"/>
    </row>
    <row r="26" spans="1:18" x14ac:dyDescent="0.2">
      <c r="A26" s="76" t="s">
        <v>203</v>
      </c>
      <c r="B26" s="257" t="s">
        <v>197</v>
      </c>
      <c r="C26" s="342"/>
      <c r="D26" s="342"/>
      <c r="E26" s="342"/>
      <c r="F26" s="342"/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2"/>
      <c r="R26" s="343"/>
    </row>
    <row r="27" spans="1:18" x14ac:dyDescent="0.2">
      <c r="A27" s="76" t="s">
        <v>210</v>
      </c>
      <c r="B27" s="257" t="s">
        <v>198</v>
      </c>
      <c r="C27" s="285">
        <v>402</v>
      </c>
      <c r="D27" s="285">
        <v>449</v>
      </c>
      <c r="E27" s="285">
        <v>346</v>
      </c>
      <c r="F27" s="285">
        <v>273</v>
      </c>
      <c r="G27" s="285"/>
      <c r="H27" s="285"/>
      <c r="I27" s="285"/>
      <c r="J27" s="285"/>
      <c r="K27" s="285">
        <v>24</v>
      </c>
      <c r="L27" s="285">
        <v>28</v>
      </c>
      <c r="M27" s="285">
        <v>23</v>
      </c>
      <c r="N27" s="285">
        <v>22</v>
      </c>
      <c r="O27" s="285">
        <v>6</v>
      </c>
      <c r="P27" s="285">
        <v>6</v>
      </c>
      <c r="Q27" s="285">
        <v>5</v>
      </c>
      <c r="R27" s="344">
        <v>5</v>
      </c>
    </row>
    <row r="28" spans="1:18" x14ac:dyDescent="0.2">
      <c r="A28" s="76" t="s">
        <v>211</v>
      </c>
      <c r="B28" s="257" t="s">
        <v>199</v>
      </c>
      <c r="C28" s="342"/>
      <c r="D28" s="342"/>
      <c r="E28" s="342"/>
      <c r="F28" s="342"/>
      <c r="G28" s="342"/>
      <c r="H28" s="342"/>
      <c r="I28" s="342"/>
      <c r="J28" s="342"/>
      <c r="K28" s="342"/>
      <c r="L28" s="342"/>
      <c r="M28" s="342"/>
      <c r="N28" s="342"/>
      <c r="O28" s="342"/>
      <c r="P28" s="342"/>
      <c r="Q28" s="342"/>
      <c r="R28" s="343"/>
    </row>
    <row r="29" spans="1:18" x14ac:dyDescent="0.2">
      <c r="A29" s="76" t="s">
        <v>212</v>
      </c>
      <c r="B29" s="257" t="s">
        <v>200</v>
      </c>
      <c r="C29" s="342"/>
      <c r="D29" s="342"/>
      <c r="E29" s="342"/>
      <c r="F29" s="342"/>
      <c r="G29" s="342"/>
      <c r="H29" s="342"/>
      <c r="I29" s="342"/>
      <c r="J29" s="342"/>
      <c r="K29" s="342"/>
      <c r="L29" s="342"/>
      <c r="M29" s="342"/>
      <c r="N29" s="342"/>
      <c r="O29" s="342"/>
      <c r="P29" s="342"/>
      <c r="Q29" s="342"/>
      <c r="R29" s="343"/>
    </row>
    <row r="30" spans="1:18" x14ac:dyDescent="0.2">
      <c r="A30" s="76" t="s">
        <v>202</v>
      </c>
      <c r="B30" s="257" t="s">
        <v>201</v>
      </c>
      <c r="C30" s="342"/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  <c r="O30" s="342"/>
      <c r="P30" s="342"/>
      <c r="Q30" s="342"/>
      <c r="R30" s="343"/>
    </row>
    <row r="31" spans="1:18" x14ac:dyDescent="0.2">
      <c r="A31" s="99" t="s">
        <v>82</v>
      </c>
      <c r="B31" s="311" t="s">
        <v>83</v>
      </c>
      <c r="C31" s="346">
        <v>402</v>
      </c>
      <c r="D31" s="346">
        <f>SUM(D20:D30)</f>
        <v>449</v>
      </c>
      <c r="E31" s="346">
        <f>SUM(E20:E30)</f>
        <v>346</v>
      </c>
      <c r="F31" s="346">
        <f>SUM(F20:F30)</f>
        <v>273</v>
      </c>
      <c r="G31" s="346"/>
      <c r="H31" s="346"/>
      <c r="I31" s="346"/>
      <c r="J31" s="346"/>
      <c r="K31" s="346">
        <v>24</v>
      </c>
      <c r="L31" s="346">
        <f>SUM(L20:L30)</f>
        <v>28</v>
      </c>
      <c r="M31" s="346">
        <f>SUM(M20:M30)</f>
        <v>23</v>
      </c>
      <c r="N31" s="346">
        <f>SUM(N20:N30)</f>
        <v>22</v>
      </c>
      <c r="O31" s="346">
        <v>6</v>
      </c>
      <c r="P31" s="346">
        <f>SUM(P20:P30)</f>
        <v>6</v>
      </c>
      <c r="Q31" s="346">
        <f>SUM(Q20:Q30)</f>
        <v>5</v>
      </c>
      <c r="R31" s="347">
        <f>SUM(R20:R30)</f>
        <v>5</v>
      </c>
    </row>
    <row r="32" spans="1:18" x14ac:dyDescent="0.2">
      <c r="A32" s="204" t="s">
        <v>241</v>
      </c>
      <c r="B32" s="291"/>
      <c r="C32" s="628"/>
      <c r="D32" s="628"/>
      <c r="E32" s="628"/>
      <c r="F32" s="628"/>
      <c r="G32" s="628"/>
      <c r="H32" s="628"/>
      <c r="I32" s="628"/>
      <c r="J32" s="628"/>
      <c r="K32" s="628"/>
      <c r="L32" s="628"/>
      <c r="M32" s="628"/>
      <c r="N32" s="628"/>
      <c r="O32" s="628"/>
      <c r="P32" s="628"/>
      <c r="Q32" s="628"/>
      <c r="R32" s="629"/>
    </row>
    <row r="33" spans="1:18" x14ac:dyDescent="0.2">
      <c r="A33" s="118" t="s">
        <v>190</v>
      </c>
      <c r="B33" s="253" t="s">
        <v>189</v>
      </c>
      <c r="C33" s="317"/>
      <c r="D33" s="317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41"/>
    </row>
    <row r="34" spans="1:18" x14ac:dyDescent="0.2">
      <c r="A34" s="76" t="s">
        <v>204</v>
      </c>
      <c r="B34" s="257" t="s">
        <v>191</v>
      </c>
      <c r="C34" s="342"/>
      <c r="D34" s="342"/>
      <c r="E34" s="342"/>
      <c r="F34" s="342"/>
      <c r="G34" s="342"/>
      <c r="H34" s="342"/>
      <c r="I34" s="342"/>
      <c r="J34" s="342"/>
      <c r="K34" s="342"/>
      <c r="L34" s="342"/>
      <c r="M34" s="342"/>
      <c r="N34" s="342"/>
      <c r="O34" s="342"/>
      <c r="P34" s="342"/>
      <c r="Q34" s="342"/>
      <c r="R34" s="343"/>
    </row>
    <row r="35" spans="1:18" x14ac:dyDescent="0.2">
      <c r="A35" s="76" t="s">
        <v>205</v>
      </c>
      <c r="B35" s="257" t="s">
        <v>192</v>
      </c>
      <c r="C35" s="342"/>
      <c r="D35" s="342"/>
      <c r="E35" s="342"/>
      <c r="F35" s="342"/>
      <c r="G35" s="342"/>
      <c r="H35" s="342"/>
      <c r="I35" s="342"/>
      <c r="J35" s="342"/>
      <c r="K35" s="342"/>
      <c r="L35" s="342"/>
      <c r="M35" s="342"/>
      <c r="N35" s="342"/>
      <c r="O35" s="342"/>
      <c r="P35" s="342"/>
      <c r="Q35" s="342"/>
      <c r="R35" s="343"/>
    </row>
    <row r="36" spans="1:18" x14ac:dyDescent="0.2">
      <c r="A36" s="76" t="s">
        <v>206</v>
      </c>
      <c r="B36" s="257" t="s">
        <v>193</v>
      </c>
      <c r="C36" s="285">
        <v>352</v>
      </c>
      <c r="D36" s="285">
        <v>352</v>
      </c>
      <c r="E36" s="285">
        <v>83</v>
      </c>
      <c r="F36" s="285">
        <v>57</v>
      </c>
      <c r="G36" s="342"/>
      <c r="H36" s="342"/>
      <c r="I36" s="342"/>
      <c r="J36" s="342"/>
      <c r="K36" s="285">
        <v>88</v>
      </c>
      <c r="L36" s="285">
        <v>91</v>
      </c>
      <c r="M36" s="285">
        <v>58</v>
      </c>
      <c r="N36" s="285">
        <v>50</v>
      </c>
      <c r="O36" s="285">
        <v>17</v>
      </c>
      <c r="P36" s="285">
        <v>17</v>
      </c>
      <c r="Q36" s="285">
        <v>9</v>
      </c>
      <c r="R36" s="344">
        <v>9</v>
      </c>
    </row>
    <row r="37" spans="1:18" x14ac:dyDescent="0.2">
      <c r="A37" s="76" t="s">
        <v>207</v>
      </c>
      <c r="B37" s="257" t="s">
        <v>194</v>
      </c>
      <c r="C37" s="342"/>
      <c r="D37" s="342"/>
      <c r="E37" s="342"/>
      <c r="F37" s="342"/>
      <c r="G37" s="342"/>
      <c r="H37" s="342"/>
      <c r="I37" s="342"/>
      <c r="J37" s="342"/>
      <c r="K37" s="342"/>
      <c r="L37" s="342"/>
      <c r="M37" s="342"/>
      <c r="N37" s="342"/>
      <c r="O37" s="342"/>
      <c r="P37" s="342"/>
      <c r="Q37" s="342"/>
      <c r="R37" s="343"/>
    </row>
    <row r="38" spans="1:18" x14ac:dyDescent="0.2">
      <c r="A38" s="76" t="s">
        <v>208</v>
      </c>
      <c r="B38" s="257" t="s">
        <v>195</v>
      </c>
      <c r="C38" s="342"/>
      <c r="D38" s="342"/>
      <c r="E38" s="342"/>
      <c r="F38" s="342"/>
      <c r="G38" s="342"/>
      <c r="H38" s="342"/>
      <c r="I38" s="342"/>
      <c r="J38" s="342"/>
      <c r="K38" s="342"/>
      <c r="L38" s="342"/>
      <c r="M38" s="342"/>
      <c r="N38" s="342"/>
      <c r="O38" s="342"/>
      <c r="P38" s="342"/>
      <c r="Q38" s="342"/>
      <c r="R38" s="343"/>
    </row>
    <row r="39" spans="1:18" x14ac:dyDescent="0.2">
      <c r="A39" s="76" t="s">
        <v>209</v>
      </c>
      <c r="B39" s="257" t="s">
        <v>196</v>
      </c>
      <c r="C39" s="342"/>
      <c r="D39" s="342"/>
      <c r="E39" s="342"/>
      <c r="F39" s="342"/>
      <c r="G39" s="342"/>
      <c r="H39" s="342"/>
      <c r="I39" s="342"/>
      <c r="J39" s="342"/>
      <c r="K39" s="342"/>
      <c r="L39" s="342"/>
      <c r="M39" s="342"/>
      <c r="N39" s="342"/>
      <c r="O39" s="342"/>
      <c r="P39" s="342"/>
      <c r="Q39" s="342"/>
      <c r="R39" s="343"/>
    </row>
    <row r="40" spans="1:18" x14ac:dyDescent="0.2">
      <c r="A40" s="76" t="s">
        <v>203</v>
      </c>
      <c r="B40" s="257" t="s">
        <v>197</v>
      </c>
      <c r="C40" s="342"/>
      <c r="D40" s="342"/>
      <c r="E40" s="342"/>
      <c r="F40" s="342"/>
      <c r="G40" s="342"/>
      <c r="H40" s="342"/>
      <c r="I40" s="342"/>
      <c r="J40" s="342"/>
      <c r="K40" s="342"/>
      <c r="L40" s="342"/>
      <c r="M40" s="342"/>
      <c r="N40" s="342"/>
      <c r="O40" s="342"/>
      <c r="P40" s="342"/>
      <c r="Q40" s="342"/>
      <c r="R40" s="343"/>
    </row>
    <row r="41" spans="1:18" x14ac:dyDescent="0.2">
      <c r="A41" s="76" t="s">
        <v>210</v>
      </c>
      <c r="B41" s="257" t="s">
        <v>198</v>
      </c>
      <c r="C41" s="342"/>
      <c r="D41" s="342"/>
      <c r="E41" s="342"/>
      <c r="F41" s="342"/>
      <c r="G41" s="342"/>
      <c r="H41" s="342"/>
      <c r="I41" s="342"/>
      <c r="J41" s="342"/>
      <c r="K41" s="342"/>
      <c r="L41" s="342"/>
      <c r="M41" s="342"/>
      <c r="N41" s="342"/>
      <c r="O41" s="342"/>
      <c r="P41" s="342"/>
      <c r="Q41" s="342"/>
      <c r="R41" s="343"/>
    </row>
    <row r="42" spans="1:18" x14ac:dyDescent="0.2">
      <c r="A42" s="76" t="s">
        <v>211</v>
      </c>
      <c r="B42" s="257" t="s">
        <v>199</v>
      </c>
      <c r="C42" s="342"/>
      <c r="D42" s="342"/>
      <c r="E42" s="342"/>
      <c r="F42" s="342"/>
      <c r="G42" s="342"/>
      <c r="H42" s="342"/>
      <c r="I42" s="342"/>
      <c r="J42" s="342"/>
      <c r="K42" s="342"/>
      <c r="L42" s="342"/>
      <c r="M42" s="342"/>
      <c r="N42" s="342"/>
      <c r="O42" s="342"/>
      <c r="P42" s="342"/>
      <c r="Q42" s="342"/>
      <c r="R42" s="343"/>
    </row>
    <row r="43" spans="1:18" x14ac:dyDescent="0.2">
      <c r="A43" s="76" t="s">
        <v>212</v>
      </c>
      <c r="B43" s="257" t="s">
        <v>200</v>
      </c>
      <c r="C43" s="342"/>
      <c r="D43" s="342"/>
      <c r="E43" s="342"/>
      <c r="F43" s="342"/>
      <c r="G43" s="342"/>
      <c r="H43" s="342"/>
      <c r="I43" s="342"/>
      <c r="J43" s="342"/>
      <c r="K43" s="342"/>
      <c r="L43" s="342"/>
      <c r="M43" s="342"/>
      <c r="N43" s="342"/>
      <c r="O43" s="342"/>
      <c r="P43" s="342"/>
      <c r="Q43" s="342"/>
      <c r="R43" s="343"/>
    </row>
    <row r="44" spans="1:18" x14ac:dyDescent="0.2">
      <c r="A44" s="76" t="s">
        <v>202</v>
      </c>
      <c r="B44" s="257" t="s">
        <v>201</v>
      </c>
      <c r="C44" s="342"/>
      <c r="D44" s="342"/>
      <c r="E44" s="342"/>
      <c r="F44" s="342"/>
      <c r="G44" s="342"/>
      <c r="H44" s="342"/>
      <c r="I44" s="342"/>
      <c r="J44" s="342"/>
      <c r="K44" s="342"/>
      <c r="L44" s="342"/>
      <c r="M44" s="342"/>
      <c r="N44" s="342"/>
      <c r="O44" s="342"/>
      <c r="P44" s="342"/>
      <c r="Q44" s="342"/>
      <c r="R44" s="343"/>
    </row>
    <row r="45" spans="1:18" x14ac:dyDescent="0.2">
      <c r="A45" s="99" t="s">
        <v>82</v>
      </c>
      <c r="B45" s="311" t="s">
        <v>83</v>
      </c>
      <c r="C45" s="346">
        <v>352</v>
      </c>
      <c r="D45" s="346">
        <f>SUM(D34:D44)</f>
        <v>352</v>
      </c>
      <c r="E45" s="346">
        <f>SUM(E34:E44)</f>
        <v>83</v>
      </c>
      <c r="F45" s="346">
        <f>SUM(F34:F44)</f>
        <v>57</v>
      </c>
      <c r="G45" s="346"/>
      <c r="H45" s="346"/>
      <c r="I45" s="346"/>
      <c r="J45" s="346"/>
      <c r="K45" s="346">
        <v>88</v>
      </c>
      <c r="L45" s="346">
        <f>SUM(L34:L44)</f>
        <v>91</v>
      </c>
      <c r="M45" s="346">
        <f>SUM(M34:M44)</f>
        <v>58</v>
      </c>
      <c r="N45" s="346">
        <f>SUM(N34:N44)</f>
        <v>50</v>
      </c>
      <c r="O45" s="346">
        <v>17</v>
      </c>
      <c r="P45" s="346">
        <f>SUM(P34:P44)</f>
        <v>17</v>
      </c>
      <c r="Q45" s="346">
        <f>SUM(Q34:Q44)</f>
        <v>9</v>
      </c>
      <c r="R45" s="347">
        <f>SUM(R34:R44)</f>
        <v>9</v>
      </c>
    </row>
    <row r="46" spans="1:18" x14ac:dyDescent="0.2">
      <c r="A46" s="204" t="s">
        <v>238</v>
      </c>
      <c r="B46" s="291"/>
      <c r="C46" s="628"/>
      <c r="D46" s="628"/>
      <c r="E46" s="628"/>
      <c r="F46" s="628"/>
      <c r="G46" s="628"/>
      <c r="H46" s="628"/>
      <c r="I46" s="628"/>
      <c r="J46" s="628"/>
      <c r="K46" s="628"/>
      <c r="L46" s="628"/>
      <c r="M46" s="628"/>
      <c r="N46" s="628"/>
      <c r="O46" s="628"/>
      <c r="P46" s="628"/>
      <c r="Q46" s="628"/>
      <c r="R46" s="629"/>
    </row>
    <row r="47" spans="1:18" x14ac:dyDescent="0.2">
      <c r="A47" s="118" t="s">
        <v>190</v>
      </c>
      <c r="B47" s="253" t="s">
        <v>189</v>
      </c>
      <c r="C47" s="317"/>
      <c r="D47" s="317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41"/>
    </row>
    <row r="48" spans="1:18" x14ac:dyDescent="0.2">
      <c r="A48" s="76" t="s">
        <v>204</v>
      </c>
      <c r="B48" s="257" t="s">
        <v>191</v>
      </c>
      <c r="C48" s="342"/>
      <c r="D48" s="342"/>
      <c r="E48" s="342"/>
      <c r="F48" s="342"/>
      <c r="G48" s="342"/>
      <c r="H48" s="342"/>
      <c r="I48" s="342"/>
      <c r="J48" s="342"/>
      <c r="K48" s="342"/>
      <c r="L48" s="342"/>
      <c r="M48" s="342"/>
      <c r="N48" s="342"/>
      <c r="O48" s="342"/>
      <c r="P48" s="342"/>
      <c r="Q48" s="342"/>
      <c r="R48" s="343"/>
    </row>
    <row r="49" spans="1:18" x14ac:dyDescent="0.2">
      <c r="A49" s="76" t="s">
        <v>205</v>
      </c>
      <c r="B49" s="257" t="s">
        <v>192</v>
      </c>
      <c r="C49" s="342"/>
      <c r="D49" s="342"/>
      <c r="E49" s="342"/>
      <c r="F49" s="342"/>
      <c r="G49" s="342"/>
      <c r="H49" s="342"/>
      <c r="I49" s="342"/>
      <c r="J49" s="342"/>
      <c r="K49" s="342">
        <v>11</v>
      </c>
      <c r="L49" s="342">
        <v>11</v>
      </c>
      <c r="M49" s="342">
        <v>0</v>
      </c>
      <c r="N49" s="342">
        <v>0</v>
      </c>
      <c r="O49" s="342"/>
      <c r="P49" s="342"/>
      <c r="Q49" s="342"/>
      <c r="R49" s="343"/>
    </row>
    <row r="50" spans="1:18" x14ac:dyDescent="0.2">
      <c r="A50" s="76" t="s">
        <v>206</v>
      </c>
      <c r="B50" s="257" t="s">
        <v>193</v>
      </c>
      <c r="C50" s="342"/>
      <c r="D50" s="342"/>
      <c r="E50" s="342"/>
      <c r="F50" s="342"/>
      <c r="G50" s="342"/>
      <c r="H50" s="342"/>
      <c r="I50" s="342"/>
      <c r="J50" s="342"/>
      <c r="K50" s="342"/>
      <c r="L50" s="342"/>
      <c r="M50" s="342"/>
      <c r="N50" s="342"/>
      <c r="O50" s="342"/>
      <c r="P50" s="342"/>
      <c r="Q50" s="342"/>
      <c r="R50" s="343"/>
    </row>
    <row r="51" spans="1:18" x14ac:dyDescent="0.2">
      <c r="A51" s="76" t="s">
        <v>207</v>
      </c>
      <c r="B51" s="257" t="s">
        <v>194</v>
      </c>
      <c r="C51" s="342"/>
      <c r="D51" s="342"/>
      <c r="E51" s="342"/>
      <c r="F51" s="342"/>
      <c r="G51" s="342"/>
      <c r="H51" s="342"/>
      <c r="I51" s="342"/>
      <c r="J51" s="342"/>
      <c r="K51" s="342"/>
      <c r="L51" s="342"/>
      <c r="M51" s="342"/>
      <c r="N51" s="342"/>
      <c r="O51" s="342"/>
      <c r="P51" s="342"/>
      <c r="Q51" s="342"/>
      <c r="R51" s="343"/>
    </row>
    <row r="52" spans="1:18" x14ac:dyDescent="0.2">
      <c r="A52" s="76" t="s">
        <v>208</v>
      </c>
      <c r="B52" s="257" t="s">
        <v>195</v>
      </c>
      <c r="C52" s="342"/>
      <c r="D52" s="342"/>
      <c r="E52" s="342"/>
      <c r="F52" s="342"/>
      <c r="G52" s="342"/>
      <c r="H52" s="342"/>
      <c r="I52" s="342"/>
      <c r="J52" s="342"/>
      <c r="K52" s="342">
        <v>227</v>
      </c>
      <c r="L52" s="342">
        <v>235</v>
      </c>
      <c r="M52" s="342">
        <v>81</v>
      </c>
      <c r="N52" s="342">
        <v>66</v>
      </c>
      <c r="O52" s="342"/>
      <c r="P52" s="342"/>
      <c r="Q52" s="342"/>
      <c r="R52" s="343"/>
    </row>
    <row r="53" spans="1:18" x14ac:dyDescent="0.2">
      <c r="A53" s="76" t="s">
        <v>209</v>
      </c>
      <c r="B53" s="257" t="s">
        <v>196</v>
      </c>
      <c r="C53" s="342"/>
      <c r="D53" s="342"/>
      <c r="E53" s="342"/>
      <c r="F53" s="342"/>
      <c r="G53" s="342"/>
      <c r="H53" s="342"/>
      <c r="I53" s="342"/>
      <c r="J53" s="342"/>
      <c r="K53" s="342"/>
      <c r="L53" s="342"/>
      <c r="M53" s="342"/>
      <c r="N53" s="342"/>
      <c r="O53" s="342"/>
      <c r="P53" s="342"/>
      <c r="Q53" s="342"/>
      <c r="R53" s="343"/>
    </row>
    <row r="54" spans="1:18" x14ac:dyDescent="0.2">
      <c r="A54" s="76" t="s">
        <v>203</v>
      </c>
      <c r="B54" s="257" t="s">
        <v>197</v>
      </c>
      <c r="C54" s="342"/>
      <c r="D54" s="342"/>
      <c r="E54" s="342"/>
      <c r="F54" s="342"/>
      <c r="G54" s="342"/>
      <c r="H54" s="342"/>
      <c r="I54" s="342"/>
      <c r="J54" s="342"/>
      <c r="K54" s="342"/>
      <c r="L54" s="342"/>
      <c r="M54" s="342"/>
      <c r="N54" s="342"/>
      <c r="O54" s="342"/>
      <c r="P54" s="342"/>
      <c r="Q54" s="342"/>
      <c r="R54" s="343"/>
    </row>
    <row r="55" spans="1:18" x14ac:dyDescent="0.2">
      <c r="A55" s="76" t="s">
        <v>210</v>
      </c>
      <c r="B55" s="257" t="s">
        <v>198</v>
      </c>
      <c r="C55" s="342"/>
      <c r="D55" s="342"/>
      <c r="E55" s="342"/>
      <c r="F55" s="342"/>
      <c r="G55" s="342"/>
      <c r="H55" s="342"/>
      <c r="I55" s="342"/>
      <c r="J55" s="342"/>
      <c r="K55" s="342"/>
      <c r="L55" s="342"/>
      <c r="M55" s="342"/>
      <c r="N55" s="342"/>
      <c r="O55" s="342"/>
      <c r="P55" s="342"/>
      <c r="Q55" s="342"/>
      <c r="R55" s="343"/>
    </row>
    <row r="56" spans="1:18" x14ac:dyDescent="0.2">
      <c r="A56" s="76" t="s">
        <v>211</v>
      </c>
      <c r="B56" s="257" t="s">
        <v>199</v>
      </c>
      <c r="C56" s="342"/>
      <c r="D56" s="342"/>
      <c r="E56" s="342"/>
      <c r="F56" s="342"/>
      <c r="G56" s="342"/>
      <c r="H56" s="342"/>
      <c r="I56" s="342"/>
      <c r="J56" s="342"/>
      <c r="K56" s="342"/>
      <c r="L56" s="342"/>
      <c r="M56" s="342"/>
      <c r="N56" s="342"/>
      <c r="O56" s="342"/>
      <c r="P56" s="342"/>
      <c r="Q56" s="342"/>
      <c r="R56" s="343"/>
    </row>
    <row r="57" spans="1:18" x14ac:dyDescent="0.2">
      <c r="A57" s="76" t="s">
        <v>212</v>
      </c>
      <c r="B57" s="257" t="s">
        <v>200</v>
      </c>
      <c r="C57" s="342">
        <v>1041</v>
      </c>
      <c r="D57" s="342">
        <v>1272</v>
      </c>
      <c r="E57" s="342">
        <v>669</v>
      </c>
      <c r="F57" s="342">
        <v>434</v>
      </c>
      <c r="G57" s="342"/>
      <c r="H57" s="342"/>
      <c r="I57" s="342"/>
      <c r="J57" s="342"/>
      <c r="K57" s="342"/>
      <c r="L57" s="342"/>
      <c r="M57" s="342"/>
      <c r="N57" s="342"/>
      <c r="O57" s="342"/>
      <c r="P57" s="342"/>
      <c r="Q57" s="342"/>
      <c r="R57" s="343"/>
    </row>
    <row r="58" spans="1:18" x14ac:dyDescent="0.2">
      <c r="A58" s="76" t="s">
        <v>202</v>
      </c>
      <c r="B58" s="257" t="s">
        <v>201</v>
      </c>
      <c r="C58" s="342"/>
      <c r="D58" s="342"/>
      <c r="E58" s="342"/>
      <c r="F58" s="342"/>
      <c r="G58" s="342"/>
      <c r="H58" s="342"/>
      <c r="I58" s="342"/>
      <c r="J58" s="342"/>
      <c r="K58" s="342"/>
      <c r="L58" s="342"/>
      <c r="M58" s="342"/>
      <c r="N58" s="342"/>
      <c r="O58" s="342"/>
      <c r="P58" s="342"/>
      <c r="Q58" s="342"/>
      <c r="R58" s="343"/>
    </row>
    <row r="59" spans="1:18" x14ac:dyDescent="0.2">
      <c r="A59" s="99" t="s">
        <v>82</v>
      </c>
      <c r="B59" s="311" t="s">
        <v>83</v>
      </c>
      <c r="C59" s="346">
        <v>1041</v>
      </c>
      <c r="D59" s="346">
        <f>SUM(D48:D58)</f>
        <v>1272</v>
      </c>
      <c r="E59" s="346">
        <f>SUM(E48:E58)</f>
        <v>669</v>
      </c>
      <c r="F59" s="346">
        <f>SUM(F48:F58)</f>
        <v>434</v>
      </c>
      <c r="G59" s="346"/>
      <c r="H59" s="346"/>
      <c r="I59" s="346"/>
      <c r="J59" s="346"/>
      <c r="K59" s="346">
        <v>234</v>
      </c>
      <c r="L59" s="346">
        <f>SUM(L48:L58)</f>
        <v>246</v>
      </c>
      <c r="M59" s="346">
        <f>SUM(M48:M58)</f>
        <v>81</v>
      </c>
      <c r="N59" s="346">
        <f>SUM(N48:N58)</f>
        <v>66</v>
      </c>
      <c r="O59" s="346"/>
      <c r="P59" s="346">
        <f>SUM(P48:P58)</f>
        <v>0</v>
      </c>
      <c r="Q59" s="346">
        <f>SUM(Q48:Q58)</f>
        <v>0</v>
      </c>
      <c r="R59" s="347">
        <f>SUM(R48:R58)</f>
        <v>0</v>
      </c>
    </row>
    <row r="60" spans="1:18" x14ac:dyDescent="0.2">
      <c r="A60" s="204" t="s">
        <v>240</v>
      </c>
      <c r="B60" s="291"/>
      <c r="C60" s="628"/>
      <c r="D60" s="628"/>
      <c r="E60" s="628"/>
      <c r="F60" s="628"/>
      <c r="G60" s="628"/>
      <c r="H60" s="628"/>
      <c r="I60" s="628"/>
      <c r="J60" s="628"/>
      <c r="K60" s="628"/>
      <c r="L60" s="628"/>
      <c r="M60" s="628"/>
      <c r="N60" s="628"/>
      <c r="O60" s="628"/>
      <c r="P60" s="628"/>
      <c r="Q60" s="628"/>
      <c r="R60" s="629"/>
    </row>
    <row r="61" spans="1:18" x14ac:dyDescent="0.2">
      <c r="A61" s="118" t="s">
        <v>190</v>
      </c>
      <c r="B61" s="253" t="s">
        <v>189</v>
      </c>
      <c r="C61" s="317"/>
      <c r="D61" s="317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41"/>
    </row>
    <row r="62" spans="1:18" x14ac:dyDescent="0.2">
      <c r="A62" s="76" t="s">
        <v>204</v>
      </c>
      <c r="B62" s="257" t="s">
        <v>191</v>
      </c>
      <c r="C62" s="342"/>
      <c r="D62" s="342"/>
      <c r="E62" s="342"/>
      <c r="F62" s="342"/>
      <c r="G62" s="342"/>
      <c r="H62" s="342"/>
      <c r="I62" s="342"/>
      <c r="J62" s="342"/>
      <c r="K62" s="342"/>
      <c r="L62" s="342"/>
      <c r="M62" s="342"/>
      <c r="N62" s="342"/>
      <c r="O62" s="342"/>
      <c r="P62" s="342"/>
      <c r="Q62" s="342"/>
      <c r="R62" s="343"/>
    </row>
    <row r="63" spans="1:18" x14ac:dyDescent="0.2">
      <c r="A63" s="76" t="s">
        <v>205</v>
      </c>
      <c r="B63" s="257" t="s">
        <v>192</v>
      </c>
      <c r="C63" s="342"/>
      <c r="D63" s="342"/>
      <c r="E63" s="342"/>
      <c r="F63" s="342"/>
      <c r="G63" s="342"/>
      <c r="H63" s="342"/>
      <c r="I63" s="342"/>
      <c r="J63" s="342"/>
      <c r="K63" s="342"/>
      <c r="L63" s="342"/>
      <c r="M63" s="342"/>
      <c r="N63" s="342"/>
      <c r="O63" s="342"/>
      <c r="P63" s="342"/>
      <c r="Q63" s="342"/>
      <c r="R63" s="343"/>
    </row>
    <row r="64" spans="1:18" x14ac:dyDescent="0.2">
      <c r="A64" s="76" t="s">
        <v>206</v>
      </c>
      <c r="B64" s="257" t="s">
        <v>193</v>
      </c>
      <c r="C64" s="342"/>
      <c r="D64" s="342"/>
      <c r="E64" s="342"/>
      <c r="F64" s="342"/>
      <c r="G64" s="342"/>
      <c r="H64" s="342"/>
      <c r="I64" s="342"/>
      <c r="J64" s="342"/>
      <c r="K64" s="342"/>
      <c r="L64" s="342"/>
      <c r="M64" s="342"/>
      <c r="N64" s="342"/>
      <c r="O64" s="342"/>
      <c r="P64" s="342"/>
      <c r="Q64" s="342"/>
      <c r="R64" s="343"/>
    </row>
    <row r="65" spans="1:18" x14ac:dyDescent="0.2">
      <c r="A65" s="76" t="s">
        <v>207</v>
      </c>
      <c r="B65" s="257" t="s">
        <v>194</v>
      </c>
      <c r="C65" s="342"/>
      <c r="D65" s="342"/>
      <c r="E65" s="342"/>
      <c r="F65" s="342"/>
      <c r="G65" s="342"/>
      <c r="H65" s="342"/>
      <c r="I65" s="342"/>
      <c r="J65" s="342"/>
      <c r="K65" s="342"/>
      <c r="L65" s="342"/>
      <c r="M65" s="342"/>
      <c r="N65" s="342"/>
      <c r="O65" s="342"/>
      <c r="P65" s="342"/>
      <c r="Q65" s="342"/>
      <c r="R65" s="343"/>
    </row>
    <row r="66" spans="1:18" x14ac:dyDescent="0.2">
      <c r="A66" s="76" t="s">
        <v>208</v>
      </c>
      <c r="B66" s="257" t="s">
        <v>195</v>
      </c>
      <c r="C66" s="342"/>
      <c r="D66" s="342"/>
      <c r="E66" s="342"/>
      <c r="F66" s="342"/>
      <c r="G66" s="342"/>
      <c r="H66" s="342"/>
      <c r="I66" s="342"/>
      <c r="J66" s="342"/>
      <c r="K66" s="342"/>
      <c r="L66" s="342"/>
      <c r="M66" s="342"/>
      <c r="N66" s="342"/>
      <c r="O66" s="342"/>
      <c r="P66" s="342"/>
      <c r="Q66" s="342"/>
      <c r="R66" s="343"/>
    </row>
    <row r="67" spans="1:18" x14ac:dyDescent="0.2">
      <c r="A67" s="76" t="s">
        <v>209</v>
      </c>
      <c r="B67" s="257" t="s">
        <v>196</v>
      </c>
      <c r="C67" s="285">
        <v>289</v>
      </c>
      <c r="D67" s="285">
        <v>308</v>
      </c>
      <c r="E67" s="285">
        <v>248</v>
      </c>
      <c r="F67" s="285">
        <v>150</v>
      </c>
      <c r="G67" s="285"/>
      <c r="H67" s="285"/>
      <c r="I67" s="285"/>
      <c r="J67" s="285"/>
      <c r="K67" s="285"/>
      <c r="L67" s="285"/>
      <c r="M67" s="285"/>
      <c r="N67" s="285"/>
      <c r="O67" s="285">
        <v>5</v>
      </c>
      <c r="P67" s="285">
        <v>5</v>
      </c>
      <c r="Q67" s="285">
        <v>3</v>
      </c>
      <c r="R67" s="344">
        <v>3</v>
      </c>
    </row>
    <row r="68" spans="1:18" x14ac:dyDescent="0.2">
      <c r="A68" s="76" t="s">
        <v>203</v>
      </c>
      <c r="B68" s="257" t="s">
        <v>197</v>
      </c>
      <c r="C68" s="285"/>
      <c r="D68" s="285"/>
      <c r="E68" s="285"/>
      <c r="F68" s="285"/>
      <c r="G68" s="285"/>
      <c r="H68" s="285"/>
      <c r="I68" s="285"/>
      <c r="J68" s="285"/>
      <c r="K68" s="285"/>
      <c r="L68" s="285"/>
      <c r="M68" s="285"/>
      <c r="N68" s="285"/>
      <c r="O68" s="285"/>
      <c r="P68" s="285"/>
      <c r="Q68" s="285"/>
      <c r="R68" s="344"/>
    </row>
    <row r="69" spans="1:18" x14ac:dyDescent="0.2">
      <c r="A69" s="76" t="s">
        <v>210</v>
      </c>
      <c r="B69" s="257" t="s">
        <v>198</v>
      </c>
      <c r="C69" s="285"/>
      <c r="D69" s="285"/>
      <c r="E69" s="285"/>
      <c r="F69" s="285"/>
      <c r="G69" s="285"/>
      <c r="H69" s="285"/>
      <c r="I69" s="285"/>
      <c r="J69" s="285"/>
      <c r="K69" s="285">
        <v>15</v>
      </c>
      <c r="L69" s="285">
        <v>15</v>
      </c>
      <c r="M69" s="285">
        <v>12</v>
      </c>
      <c r="N69" s="285">
        <v>8</v>
      </c>
      <c r="O69" s="285"/>
      <c r="P69" s="285"/>
      <c r="Q69" s="285"/>
      <c r="R69" s="344"/>
    </row>
    <row r="70" spans="1:18" x14ac:dyDescent="0.2">
      <c r="A70" s="76" t="s">
        <v>211</v>
      </c>
      <c r="B70" s="257" t="s">
        <v>199</v>
      </c>
      <c r="C70" s="342"/>
      <c r="D70" s="342"/>
      <c r="E70" s="342"/>
      <c r="F70" s="342"/>
      <c r="G70" s="342"/>
      <c r="H70" s="342"/>
      <c r="I70" s="342"/>
      <c r="J70" s="342"/>
      <c r="K70" s="342"/>
      <c r="L70" s="342"/>
      <c r="M70" s="342"/>
      <c r="N70" s="342"/>
      <c r="O70" s="342"/>
      <c r="P70" s="342"/>
      <c r="Q70" s="342"/>
      <c r="R70" s="343"/>
    </row>
    <row r="71" spans="1:18" x14ac:dyDescent="0.2">
      <c r="A71" s="76" t="s">
        <v>212</v>
      </c>
      <c r="B71" s="257" t="s">
        <v>200</v>
      </c>
      <c r="C71" s="342"/>
      <c r="D71" s="342"/>
      <c r="E71" s="342"/>
      <c r="F71" s="342"/>
      <c r="G71" s="342"/>
      <c r="H71" s="342"/>
      <c r="I71" s="342"/>
      <c r="J71" s="342"/>
      <c r="K71" s="342"/>
      <c r="L71" s="342"/>
      <c r="M71" s="342"/>
      <c r="N71" s="342"/>
      <c r="O71" s="342"/>
      <c r="P71" s="342"/>
      <c r="Q71" s="342"/>
      <c r="R71" s="343"/>
    </row>
    <row r="72" spans="1:18" x14ac:dyDescent="0.2">
      <c r="A72" s="76" t="s">
        <v>202</v>
      </c>
      <c r="B72" s="257" t="s">
        <v>201</v>
      </c>
      <c r="C72" s="342"/>
      <c r="D72" s="342"/>
      <c r="E72" s="342"/>
      <c r="F72" s="342"/>
      <c r="G72" s="342"/>
      <c r="H72" s="342"/>
      <c r="I72" s="342"/>
      <c r="J72" s="342"/>
      <c r="K72" s="342"/>
      <c r="L72" s="342"/>
      <c r="M72" s="342"/>
      <c r="N72" s="342"/>
      <c r="O72" s="342"/>
      <c r="P72" s="342"/>
      <c r="Q72" s="342"/>
      <c r="R72" s="343"/>
    </row>
    <row r="73" spans="1:18" x14ac:dyDescent="0.2">
      <c r="A73" s="99" t="s">
        <v>82</v>
      </c>
      <c r="B73" s="311" t="s">
        <v>83</v>
      </c>
      <c r="C73" s="346">
        <v>289</v>
      </c>
      <c r="D73" s="346">
        <f>SUM(D62:D72)</f>
        <v>308</v>
      </c>
      <c r="E73" s="346">
        <f>SUM(E62:E72)</f>
        <v>248</v>
      </c>
      <c r="F73" s="346">
        <f>SUM(F62:F72)</f>
        <v>150</v>
      </c>
      <c r="G73" s="346"/>
      <c r="H73" s="346"/>
      <c r="I73" s="346"/>
      <c r="J73" s="346"/>
      <c r="K73" s="346">
        <v>15</v>
      </c>
      <c r="L73" s="346">
        <f>SUM(L62:L72)</f>
        <v>15</v>
      </c>
      <c r="M73" s="346">
        <f>SUM(M62:M72)</f>
        <v>12</v>
      </c>
      <c r="N73" s="346">
        <f>SUM(N62:N72)</f>
        <v>8</v>
      </c>
      <c r="O73" s="346">
        <v>5</v>
      </c>
      <c r="P73" s="346">
        <f>SUM(P62:P72)</f>
        <v>5</v>
      </c>
      <c r="Q73" s="346">
        <f>SUM(Q62:Q72)</f>
        <v>3</v>
      </c>
      <c r="R73" s="347">
        <f>SUM(R62:R72)</f>
        <v>3</v>
      </c>
    </row>
    <row r="74" spans="1:18" x14ac:dyDescent="0.2">
      <c r="A74" s="204" t="s">
        <v>234</v>
      </c>
      <c r="B74" s="291"/>
      <c r="C74" s="628"/>
      <c r="D74" s="628"/>
      <c r="E74" s="628"/>
      <c r="F74" s="628"/>
      <c r="G74" s="628"/>
      <c r="H74" s="628"/>
      <c r="I74" s="628"/>
      <c r="J74" s="628"/>
      <c r="K74" s="628"/>
      <c r="L74" s="628"/>
      <c r="M74" s="628"/>
      <c r="N74" s="628"/>
      <c r="O74" s="628"/>
      <c r="P74" s="628"/>
      <c r="Q74" s="628"/>
      <c r="R74" s="629"/>
    </row>
    <row r="75" spans="1:18" x14ac:dyDescent="0.2">
      <c r="A75" s="118" t="s">
        <v>190</v>
      </c>
      <c r="B75" s="253" t="s">
        <v>189</v>
      </c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41"/>
    </row>
    <row r="76" spans="1:18" x14ac:dyDescent="0.2">
      <c r="A76" s="76" t="s">
        <v>204</v>
      </c>
      <c r="B76" s="257" t="s">
        <v>191</v>
      </c>
      <c r="C76" s="342"/>
      <c r="D76" s="342"/>
      <c r="E76" s="342"/>
      <c r="F76" s="342"/>
      <c r="G76" s="342"/>
      <c r="H76" s="342"/>
      <c r="I76" s="342"/>
      <c r="J76" s="342"/>
      <c r="K76" s="342"/>
      <c r="L76" s="342"/>
      <c r="M76" s="342"/>
      <c r="N76" s="342"/>
      <c r="O76" s="342"/>
      <c r="P76" s="342"/>
      <c r="Q76" s="342"/>
      <c r="R76" s="343"/>
    </row>
    <row r="77" spans="1:18" x14ac:dyDescent="0.2">
      <c r="A77" s="76" t="s">
        <v>205</v>
      </c>
      <c r="B77" s="257" t="s">
        <v>192</v>
      </c>
      <c r="C77" s="285">
        <v>202</v>
      </c>
      <c r="D77" s="285">
        <v>219</v>
      </c>
      <c r="E77" s="285">
        <v>158</v>
      </c>
      <c r="F77" s="285">
        <v>115</v>
      </c>
      <c r="G77" s="285"/>
      <c r="H77" s="285"/>
      <c r="I77" s="285"/>
      <c r="J77" s="285"/>
      <c r="K77" s="285">
        <v>42</v>
      </c>
      <c r="L77" s="285">
        <v>48</v>
      </c>
      <c r="M77" s="285">
        <v>19</v>
      </c>
      <c r="N77" s="285">
        <v>18</v>
      </c>
      <c r="O77" s="285"/>
      <c r="P77" s="285"/>
      <c r="Q77" s="285"/>
      <c r="R77" s="344"/>
    </row>
    <row r="78" spans="1:18" x14ac:dyDescent="0.2">
      <c r="A78" s="76" t="s">
        <v>206</v>
      </c>
      <c r="B78" s="257" t="s">
        <v>193</v>
      </c>
      <c r="C78" s="285">
        <v>334</v>
      </c>
      <c r="D78" s="285">
        <v>377</v>
      </c>
      <c r="E78" s="285">
        <v>188</v>
      </c>
      <c r="F78" s="285">
        <v>154</v>
      </c>
      <c r="G78" s="285"/>
      <c r="H78" s="285"/>
      <c r="I78" s="285"/>
      <c r="J78" s="285"/>
      <c r="K78" s="285">
        <v>77</v>
      </c>
      <c r="L78" s="285">
        <v>83</v>
      </c>
      <c r="M78" s="285">
        <v>48</v>
      </c>
      <c r="N78" s="285">
        <v>42</v>
      </c>
      <c r="O78" s="285">
        <v>11</v>
      </c>
      <c r="P78" s="285">
        <v>11</v>
      </c>
      <c r="Q78" s="285">
        <v>11</v>
      </c>
      <c r="R78" s="344">
        <v>11</v>
      </c>
    </row>
    <row r="79" spans="1:18" x14ac:dyDescent="0.2">
      <c r="A79" s="76" t="s">
        <v>207</v>
      </c>
      <c r="B79" s="257" t="s">
        <v>194</v>
      </c>
      <c r="C79" s="285">
        <v>151</v>
      </c>
      <c r="D79" s="285">
        <v>163</v>
      </c>
      <c r="E79" s="285">
        <v>82</v>
      </c>
      <c r="F79" s="285">
        <v>63</v>
      </c>
      <c r="G79" s="285"/>
      <c r="H79" s="285"/>
      <c r="I79" s="285"/>
      <c r="J79" s="285"/>
      <c r="K79" s="285">
        <v>10</v>
      </c>
      <c r="L79" s="285">
        <v>11</v>
      </c>
      <c r="M79" s="285">
        <v>8</v>
      </c>
      <c r="N79" s="285">
        <v>8</v>
      </c>
      <c r="O79" s="285"/>
      <c r="P79" s="285"/>
      <c r="Q79" s="285"/>
      <c r="R79" s="344"/>
    </row>
    <row r="80" spans="1:18" x14ac:dyDescent="0.2">
      <c r="A80" s="76" t="s">
        <v>208</v>
      </c>
      <c r="B80" s="257" t="s">
        <v>195</v>
      </c>
      <c r="C80" s="342"/>
      <c r="D80" s="342"/>
      <c r="E80" s="342"/>
      <c r="F80" s="342"/>
      <c r="G80" s="342"/>
      <c r="H80" s="342"/>
      <c r="I80" s="342"/>
      <c r="J80" s="342"/>
      <c r="K80" s="342"/>
      <c r="L80" s="342"/>
      <c r="M80" s="342"/>
      <c r="N80" s="342"/>
      <c r="O80" s="342"/>
      <c r="P80" s="342"/>
      <c r="Q80" s="342"/>
      <c r="R80" s="343"/>
    </row>
    <row r="81" spans="1:18" x14ac:dyDescent="0.2">
      <c r="A81" s="76" t="s">
        <v>209</v>
      </c>
      <c r="B81" s="257" t="s">
        <v>196</v>
      </c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  <c r="O81" s="342"/>
      <c r="P81" s="342"/>
      <c r="Q81" s="342"/>
      <c r="R81" s="343"/>
    </row>
    <row r="82" spans="1:18" x14ac:dyDescent="0.2">
      <c r="A82" s="76" t="s">
        <v>203</v>
      </c>
      <c r="B82" s="257" t="s">
        <v>197</v>
      </c>
      <c r="C82" s="342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343"/>
    </row>
    <row r="83" spans="1:18" x14ac:dyDescent="0.2">
      <c r="A83" s="76" t="s">
        <v>210</v>
      </c>
      <c r="B83" s="257" t="s">
        <v>198</v>
      </c>
      <c r="C83" s="342"/>
      <c r="D83" s="342"/>
      <c r="E83" s="342"/>
      <c r="F83" s="342"/>
      <c r="G83" s="342"/>
      <c r="H83" s="342"/>
      <c r="I83" s="342"/>
      <c r="J83" s="342"/>
      <c r="K83" s="342"/>
      <c r="L83" s="342"/>
      <c r="M83" s="342"/>
      <c r="N83" s="342"/>
      <c r="O83" s="342"/>
      <c r="P83" s="342"/>
      <c r="Q83" s="342"/>
      <c r="R83" s="343"/>
    </row>
    <row r="84" spans="1:18" x14ac:dyDescent="0.2">
      <c r="A84" s="76" t="s">
        <v>211</v>
      </c>
      <c r="B84" s="257" t="s">
        <v>199</v>
      </c>
      <c r="C84" s="342"/>
      <c r="D84" s="342"/>
      <c r="E84" s="342"/>
      <c r="F84" s="342"/>
      <c r="G84" s="342"/>
      <c r="H84" s="342"/>
      <c r="I84" s="342"/>
      <c r="J84" s="342"/>
      <c r="K84" s="342"/>
      <c r="L84" s="342"/>
      <c r="M84" s="342"/>
      <c r="N84" s="342"/>
      <c r="O84" s="342"/>
      <c r="P84" s="342"/>
      <c r="Q84" s="342"/>
      <c r="R84" s="343"/>
    </row>
    <row r="85" spans="1:18" x14ac:dyDescent="0.2">
      <c r="A85" s="76" t="s">
        <v>212</v>
      </c>
      <c r="B85" s="257" t="s">
        <v>200</v>
      </c>
      <c r="C85" s="342"/>
      <c r="D85" s="342"/>
      <c r="E85" s="342"/>
      <c r="F85" s="342"/>
      <c r="G85" s="342"/>
      <c r="H85" s="342"/>
      <c r="I85" s="342"/>
      <c r="J85" s="342"/>
      <c r="K85" s="342"/>
      <c r="L85" s="342"/>
      <c r="M85" s="342"/>
      <c r="N85" s="342"/>
      <c r="O85" s="342"/>
      <c r="P85" s="342"/>
      <c r="Q85" s="342"/>
      <c r="R85" s="343"/>
    </row>
    <row r="86" spans="1:18" x14ac:dyDescent="0.2">
      <c r="A86" s="76" t="s">
        <v>202</v>
      </c>
      <c r="B86" s="257" t="s">
        <v>201</v>
      </c>
      <c r="C86" s="342"/>
      <c r="D86" s="342"/>
      <c r="E86" s="342"/>
      <c r="F86" s="342"/>
      <c r="G86" s="342"/>
      <c r="H86" s="342"/>
      <c r="I86" s="342"/>
      <c r="J86" s="342"/>
      <c r="K86" s="342"/>
      <c r="L86" s="342"/>
      <c r="M86" s="342"/>
      <c r="N86" s="342"/>
      <c r="O86" s="342"/>
      <c r="P86" s="342"/>
      <c r="Q86" s="342"/>
      <c r="R86" s="343"/>
    </row>
    <row r="87" spans="1:18" x14ac:dyDescent="0.2">
      <c r="A87" s="99" t="s">
        <v>82</v>
      </c>
      <c r="B87" s="311" t="s">
        <v>83</v>
      </c>
      <c r="C87" s="346">
        <v>637</v>
      </c>
      <c r="D87" s="346">
        <f>SUM(D76:D86)</f>
        <v>759</v>
      </c>
      <c r="E87" s="346">
        <f>SUM(E76:E86)</f>
        <v>428</v>
      </c>
      <c r="F87" s="346">
        <f>SUM(F76:F86)</f>
        <v>332</v>
      </c>
      <c r="G87" s="346"/>
      <c r="H87" s="346"/>
      <c r="I87" s="346"/>
      <c r="J87" s="346"/>
      <c r="K87" s="346">
        <v>119</v>
      </c>
      <c r="L87" s="346">
        <f>SUM(L76:L86)</f>
        <v>142</v>
      </c>
      <c r="M87" s="346">
        <f>SUM(M76:M86)</f>
        <v>75</v>
      </c>
      <c r="N87" s="346">
        <f>SUM(N76:N86)</f>
        <v>68</v>
      </c>
      <c r="O87" s="346">
        <v>11</v>
      </c>
      <c r="P87" s="346">
        <f>SUM(P76:P86)</f>
        <v>11</v>
      </c>
      <c r="Q87" s="346">
        <f>SUM(Q76:Q86)</f>
        <v>11</v>
      </c>
      <c r="R87" s="347">
        <f>SUM(R76:R86)</f>
        <v>11</v>
      </c>
    </row>
    <row r="88" spans="1:18" x14ac:dyDescent="0.2">
      <c r="A88" s="204" t="s">
        <v>236</v>
      </c>
      <c r="B88" s="291"/>
      <c r="C88" s="628"/>
      <c r="D88" s="628"/>
      <c r="E88" s="628"/>
      <c r="F88" s="628"/>
      <c r="G88" s="628"/>
      <c r="H88" s="628"/>
      <c r="I88" s="628"/>
      <c r="J88" s="628"/>
      <c r="K88" s="628"/>
      <c r="L88" s="628"/>
      <c r="M88" s="628"/>
      <c r="N88" s="628"/>
      <c r="O88" s="628"/>
      <c r="P88" s="628"/>
      <c r="Q88" s="628"/>
      <c r="R88" s="629"/>
    </row>
    <row r="89" spans="1:18" x14ac:dyDescent="0.2">
      <c r="A89" s="118" t="s">
        <v>190</v>
      </c>
      <c r="B89" s="253" t="s">
        <v>189</v>
      </c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41"/>
    </row>
    <row r="90" spans="1:18" x14ac:dyDescent="0.2">
      <c r="A90" s="76" t="s">
        <v>204</v>
      </c>
      <c r="B90" s="257" t="s">
        <v>191</v>
      </c>
      <c r="C90" s="342"/>
      <c r="D90" s="342"/>
      <c r="E90" s="342"/>
      <c r="F90" s="342"/>
      <c r="G90" s="342"/>
      <c r="H90" s="342"/>
      <c r="I90" s="342"/>
      <c r="J90" s="342"/>
      <c r="K90" s="342"/>
      <c r="L90" s="342"/>
      <c r="M90" s="342"/>
      <c r="N90" s="342"/>
      <c r="O90" s="342"/>
      <c r="P90" s="342"/>
      <c r="Q90" s="342"/>
      <c r="R90" s="343"/>
    </row>
    <row r="91" spans="1:18" x14ac:dyDescent="0.2">
      <c r="A91" s="76" t="s">
        <v>205</v>
      </c>
      <c r="B91" s="257" t="s">
        <v>192</v>
      </c>
      <c r="C91" s="285">
        <v>1262</v>
      </c>
      <c r="D91" s="285">
        <v>1532</v>
      </c>
      <c r="E91" s="285">
        <v>571</v>
      </c>
      <c r="F91" s="285">
        <v>419</v>
      </c>
      <c r="G91" s="285">
        <v>372</v>
      </c>
      <c r="H91" s="285">
        <v>438</v>
      </c>
      <c r="I91" s="285">
        <v>173</v>
      </c>
      <c r="J91" s="285">
        <v>115</v>
      </c>
      <c r="K91" s="285">
        <v>535</v>
      </c>
      <c r="L91" s="285">
        <v>595</v>
      </c>
      <c r="M91" s="285">
        <v>216</v>
      </c>
      <c r="N91" s="285">
        <v>189</v>
      </c>
      <c r="O91" s="285">
        <v>14</v>
      </c>
      <c r="P91" s="285">
        <v>15</v>
      </c>
      <c r="Q91" s="285">
        <v>10</v>
      </c>
      <c r="R91" s="344">
        <v>8</v>
      </c>
    </row>
    <row r="92" spans="1:18" x14ac:dyDescent="0.2">
      <c r="A92" s="76" t="s">
        <v>206</v>
      </c>
      <c r="B92" s="257" t="s">
        <v>193</v>
      </c>
      <c r="C92" s="342"/>
      <c r="D92" s="342"/>
      <c r="E92" s="342"/>
      <c r="F92" s="342"/>
      <c r="G92" s="342"/>
      <c r="H92" s="342"/>
      <c r="I92" s="342"/>
      <c r="J92" s="342"/>
      <c r="K92" s="342"/>
      <c r="L92" s="342"/>
      <c r="M92" s="342"/>
      <c r="N92" s="342"/>
      <c r="O92" s="342"/>
      <c r="P92" s="342"/>
      <c r="Q92" s="342"/>
      <c r="R92" s="343"/>
    </row>
    <row r="93" spans="1:18" x14ac:dyDescent="0.2">
      <c r="A93" s="76" t="s">
        <v>207</v>
      </c>
      <c r="B93" s="257" t="s">
        <v>194</v>
      </c>
      <c r="C93" s="342"/>
      <c r="D93" s="342"/>
      <c r="E93" s="342"/>
      <c r="F93" s="342"/>
      <c r="G93" s="342"/>
      <c r="H93" s="342"/>
      <c r="I93" s="342"/>
      <c r="J93" s="342"/>
      <c r="K93" s="342"/>
      <c r="L93" s="342"/>
      <c r="M93" s="342"/>
      <c r="N93" s="342"/>
      <c r="O93" s="342"/>
      <c r="P93" s="342"/>
      <c r="Q93" s="342"/>
      <c r="R93" s="343"/>
    </row>
    <row r="94" spans="1:18" x14ac:dyDescent="0.2">
      <c r="A94" s="76" t="s">
        <v>208</v>
      </c>
      <c r="B94" s="257" t="s">
        <v>195</v>
      </c>
      <c r="C94" s="342"/>
      <c r="D94" s="342"/>
      <c r="E94" s="342"/>
      <c r="F94" s="342"/>
      <c r="G94" s="342"/>
      <c r="H94" s="342"/>
      <c r="I94" s="342"/>
      <c r="J94" s="342"/>
      <c r="K94" s="342"/>
      <c r="L94" s="342"/>
      <c r="M94" s="342"/>
      <c r="N94" s="342"/>
      <c r="O94" s="342"/>
      <c r="P94" s="342"/>
      <c r="Q94" s="342"/>
      <c r="R94" s="343"/>
    </row>
    <row r="95" spans="1:18" x14ac:dyDescent="0.2">
      <c r="A95" s="76" t="s">
        <v>209</v>
      </c>
      <c r="B95" s="257" t="s">
        <v>196</v>
      </c>
      <c r="C95" s="342"/>
      <c r="D95" s="342"/>
      <c r="E95" s="342"/>
      <c r="F95" s="342"/>
      <c r="G95" s="342"/>
      <c r="H95" s="342"/>
      <c r="I95" s="342"/>
      <c r="J95" s="342"/>
      <c r="K95" s="342"/>
      <c r="L95" s="342"/>
      <c r="M95" s="342"/>
      <c r="N95" s="342"/>
      <c r="O95" s="342"/>
      <c r="P95" s="342"/>
      <c r="Q95" s="342"/>
      <c r="R95" s="343"/>
    </row>
    <row r="96" spans="1:18" x14ac:dyDescent="0.2">
      <c r="A96" s="76" t="s">
        <v>203</v>
      </c>
      <c r="B96" s="257" t="s">
        <v>197</v>
      </c>
      <c r="C96" s="342"/>
      <c r="D96" s="342"/>
      <c r="E96" s="342"/>
      <c r="F96" s="342"/>
      <c r="G96" s="342"/>
      <c r="H96" s="342"/>
      <c r="I96" s="342"/>
      <c r="J96" s="342"/>
      <c r="K96" s="342"/>
      <c r="L96" s="342"/>
      <c r="M96" s="342"/>
      <c r="N96" s="342"/>
      <c r="O96" s="342"/>
      <c r="P96" s="342"/>
      <c r="Q96" s="342"/>
      <c r="R96" s="343"/>
    </row>
    <row r="97" spans="1:18" x14ac:dyDescent="0.2">
      <c r="A97" s="76" t="s">
        <v>210</v>
      </c>
      <c r="B97" s="257" t="s">
        <v>198</v>
      </c>
      <c r="C97" s="342"/>
      <c r="D97" s="342"/>
      <c r="E97" s="342"/>
      <c r="F97" s="342"/>
      <c r="G97" s="342"/>
      <c r="H97" s="342"/>
      <c r="I97" s="342"/>
      <c r="J97" s="342"/>
      <c r="K97" s="342"/>
      <c r="L97" s="342"/>
      <c r="M97" s="342"/>
      <c r="N97" s="342"/>
      <c r="O97" s="342"/>
      <c r="P97" s="342"/>
      <c r="Q97" s="342"/>
      <c r="R97" s="343"/>
    </row>
    <row r="98" spans="1:18" x14ac:dyDescent="0.2">
      <c r="A98" s="76" t="s">
        <v>211</v>
      </c>
      <c r="B98" s="257" t="s">
        <v>199</v>
      </c>
      <c r="C98" s="342"/>
      <c r="D98" s="342"/>
      <c r="E98" s="342"/>
      <c r="F98" s="342"/>
      <c r="G98" s="342"/>
      <c r="H98" s="342"/>
      <c r="I98" s="342"/>
      <c r="J98" s="342"/>
      <c r="K98" s="342"/>
      <c r="L98" s="342"/>
      <c r="M98" s="342"/>
      <c r="N98" s="342"/>
      <c r="O98" s="342"/>
      <c r="P98" s="342"/>
      <c r="Q98" s="342"/>
      <c r="R98" s="343"/>
    </row>
    <row r="99" spans="1:18" x14ac:dyDescent="0.2">
      <c r="A99" s="76" t="s">
        <v>212</v>
      </c>
      <c r="B99" s="257" t="s">
        <v>200</v>
      </c>
      <c r="C99" s="342"/>
      <c r="D99" s="342"/>
      <c r="E99" s="342"/>
      <c r="F99" s="342"/>
      <c r="G99" s="342"/>
      <c r="H99" s="342"/>
      <c r="I99" s="342"/>
      <c r="J99" s="342"/>
      <c r="K99" s="342"/>
      <c r="L99" s="342"/>
      <c r="M99" s="342"/>
      <c r="N99" s="342"/>
      <c r="O99" s="342"/>
      <c r="P99" s="342"/>
      <c r="Q99" s="342"/>
      <c r="R99" s="343"/>
    </row>
    <row r="100" spans="1:18" x14ac:dyDescent="0.2">
      <c r="A100" s="76" t="s">
        <v>202</v>
      </c>
      <c r="B100" s="257" t="s">
        <v>201</v>
      </c>
      <c r="C100" s="285">
        <v>196</v>
      </c>
      <c r="D100" s="285">
        <v>199</v>
      </c>
      <c r="E100" s="285">
        <v>70</v>
      </c>
      <c r="F100" s="285">
        <v>59</v>
      </c>
      <c r="G100" s="285"/>
      <c r="H100" s="285"/>
      <c r="I100" s="285"/>
      <c r="J100" s="285"/>
      <c r="K100" s="285">
        <v>79</v>
      </c>
      <c r="L100" s="285">
        <v>87</v>
      </c>
      <c r="M100" s="285">
        <v>44</v>
      </c>
      <c r="N100" s="285">
        <v>40</v>
      </c>
      <c r="O100" s="285"/>
      <c r="P100" s="285"/>
      <c r="Q100" s="285"/>
      <c r="R100" s="344"/>
    </row>
    <row r="101" spans="1:18" x14ac:dyDescent="0.2">
      <c r="A101" s="99" t="s">
        <v>82</v>
      </c>
      <c r="B101" s="311" t="s">
        <v>83</v>
      </c>
      <c r="C101" s="346">
        <v>1430</v>
      </c>
      <c r="D101" s="346">
        <f>SUM(D90:D100)</f>
        <v>1731</v>
      </c>
      <c r="E101" s="346">
        <f>SUM(E90:E100)</f>
        <v>641</v>
      </c>
      <c r="F101" s="346">
        <f>SUM(F90:F100)</f>
        <v>478</v>
      </c>
      <c r="G101" s="346">
        <v>372</v>
      </c>
      <c r="H101" s="346">
        <f>SUM(H90:H100)</f>
        <v>438</v>
      </c>
      <c r="I101" s="346">
        <f>SUM(I90:I100)</f>
        <v>173</v>
      </c>
      <c r="J101" s="346">
        <f>SUM(J90:J100)</f>
        <v>115</v>
      </c>
      <c r="K101" s="346">
        <v>604</v>
      </c>
      <c r="L101" s="346">
        <f>SUM(L90:L100)</f>
        <v>682</v>
      </c>
      <c r="M101" s="346">
        <f>SUM(M90:M100)</f>
        <v>260</v>
      </c>
      <c r="N101" s="346">
        <f>SUM(N90:N100)</f>
        <v>229</v>
      </c>
      <c r="O101" s="346">
        <v>14</v>
      </c>
      <c r="P101" s="346">
        <f>SUM(P90:P100)</f>
        <v>15</v>
      </c>
      <c r="Q101" s="346">
        <f>SUM(Q90:Q100)</f>
        <v>10</v>
      </c>
      <c r="R101" s="347">
        <f>SUM(R90:R100)</f>
        <v>8</v>
      </c>
    </row>
    <row r="102" spans="1:18" x14ac:dyDescent="0.2">
      <c r="A102" s="204" t="s">
        <v>287</v>
      </c>
      <c r="B102" s="291"/>
      <c r="C102" s="628"/>
      <c r="D102" s="628"/>
      <c r="E102" s="628"/>
      <c r="F102" s="628"/>
      <c r="G102" s="628"/>
      <c r="H102" s="628"/>
      <c r="I102" s="628"/>
      <c r="J102" s="628"/>
      <c r="K102" s="628"/>
      <c r="L102" s="628"/>
      <c r="M102" s="628"/>
      <c r="N102" s="628"/>
      <c r="O102" s="628"/>
      <c r="P102" s="628"/>
      <c r="Q102" s="628"/>
      <c r="R102" s="629"/>
    </row>
    <row r="103" spans="1:18" x14ac:dyDescent="0.2">
      <c r="A103" s="118" t="s">
        <v>190</v>
      </c>
      <c r="B103" s="253" t="s">
        <v>189</v>
      </c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41"/>
    </row>
    <row r="104" spans="1:18" x14ac:dyDescent="0.2">
      <c r="A104" s="76" t="s">
        <v>204</v>
      </c>
      <c r="B104" s="257" t="s">
        <v>191</v>
      </c>
      <c r="C104" s="342"/>
      <c r="D104" s="342"/>
      <c r="E104" s="342"/>
      <c r="F104" s="342"/>
      <c r="G104" s="342"/>
      <c r="H104" s="342"/>
      <c r="I104" s="342"/>
      <c r="J104" s="342"/>
      <c r="K104" s="342"/>
      <c r="L104" s="342"/>
      <c r="M104" s="342"/>
      <c r="N104" s="342"/>
      <c r="O104" s="342"/>
      <c r="P104" s="342"/>
      <c r="Q104" s="342"/>
      <c r="R104" s="343"/>
    </row>
    <row r="105" spans="1:18" x14ac:dyDescent="0.2">
      <c r="A105" s="76" t="s">
        <v>205</v>
      </c>
      <c r="B105" s="257" t="s">
        <v>192</v>
      </c>
      <c r="C105" s="285">
        <v>190</v>
      </c>
      <c r="D105" s="285">
        <v>220</v>
      </c>
      <c r="E105" s="285">
        <v>153</v>
      </c>
      <c r="F105" s="285">
        <v>105</v>
      </c>
      <c r="G105" s="285"/>
      <c r="H105" s="285"/>
      <c r="I105" s="285"/>
      <c r="J105" s="285"/>
      <c r="K105" s="285">
        <v>48</v>
      </c>
      <c r="L105" s="285">
        <v>57</v>
      </c>
      <c r="M105" s="285">
        <v>28</v>
      </c>
      <c r="N105" s="285">
        <v>22</v>
      </c>
      <c r="O105" s="285"/>
      <c r="P105" s="285"/>
      <c r="Q105" s="285"/>
      <c r="R105" s="344"/>
    </row>
    <row r="106" spans="1:18" x14ac:dyDescent="0.2">
      <c r="A106" s="76" t="s">
        <v>206</v>
      </c>
      <c r="B106" s="257" t="s">
        <v>193</v>
      </c>
      <c r="C106" s="342"/>
      <c r="D106" s="342"/>
      <c r="E106" s="342"/>
      <c r="F106" s="342"/>
      <c r="G106" s="342"/>
      <c r="H106" s="342"/>
      <c r="I106" s="342"/>
      <c r="J106" s="342"/>
      <c r="K106" s="342"/>
      <c r="L106" s="342"/>
      <c r="M106" s="342"/>
      <c r="N106" s="342"/>
      <c r="O106" s="342"/>
      <c r="P106" s="342"/>
      <c r="Q106" s="342"/>
      <c r="R106" s="343"/>
    </row>
    <row r="107" spans="1:18" x14ac:dyDescent="0.2">
      <c r="A107" s="76" t="s">
        <v>207</v>
      </c>
      <c r="B107" s="257" t="s">
        <v>194</v>
      </c>
      <c r="C107" s="342"/>
      <c r="D107" s="342"/>
      <c r="E107" s="342"/>
      <c r="F107" s="342"/>
      <c r="G107" s="342"/>
      <c r="H107" s="342"/>
      <c r="I107" s="342"/>
      <c r="J107" s="342"/>
      <c r="K107" s="342"/>
      <c r="L107" s="342"/>
      <c r="M107" s="342"/>
      <c r="N107" s="342"/>
      <c r="O107" s="342"/>
      <c r="P107" s="342"/>
      <c r="Q107" s="342"/>
      <c r="R107" s="343"/>
    </row>
    <row r="108" spans="1:18" x14ac:dyDescent="0.2">
      <c r="A108" s="76" t="s">
        <v>208</v>
      </c>
      <c r="B108" s="257" t="s">
        <v>195</v>
      </c>
      <c r="C108" s="342"/>
      <c r="D108" s="342"/>
      <c r="E108" s="342"/>
      <c r="F108" s="342"/>
      <c r="G108" s="342"/>
      <c r="H108" s="342"/>
      <c r="I108" s="342"/>
      <c r="J108" s="342"/>
      <c r="K108" s="342"/>
      <c r="L108" s="342"/>
      <c r="M108" s="342"/>
      <c r="N108" s="342"/>
      <c r="O108" s="342"/>
      <c r="P108" s="342"/>
      <c r="Q108" s="342"/>
      <c r="R108" s="343"/>
    </row>
    <row r="109" spans="1:18" x14ac:dyDescent="0.2">
      <c r="A109" s="76" t="s">
        <v>209</v>
      </c>
      <c r="B109" s="257" t="s">
        <v>196</v>
      </c>
      <c r="C109" s="285">
        <v>388</v>
      </c>
      <c r="D109" s="285">
        <v>430</v>
      </c>
      <c r="E109" s="285">
        <v>242</v>
      </c>
      <c r="F109" s="285">
        <v>178</v>
      </c>
      <c r="G109" s="285"/>
      <c r="H109" s="285"/>
      <c r="I109" s="285"/>
      <c r="J109" s="285"/>
      <c r="K109" s="285">
        <v>39</v>
      </c>
      <c r="L109" s="285">
        <v>40</v>
      </c>
      <c r="M109" s="285">
        <v>33</v>
      </c>
      <c r="N109" s="285">
        <v>26</v>
      </c>
      <c r="O109" s="285">
        <v>9</v>
      </c>
      <c r="P109" s="285">
        <v>9</v>
      </c>
      <c r="Q109" s="285">
        <v>9</v>
      </c>
      <c r="R109" s="344">
        <v>9</v>
      </c>
    </row>
    <row r="110" spans="1:18" x14ac:dyDescent="0.2">
      <c r="A110" s="76" t="s">
        <v>203</v>
      </c>
      <c r="B110" s="257" t="s">
        <v>197</v>
      </c>
      <c r="C110" s="285">
        <v>142</v>
      </c>
      <c r="D110" s="285">
        <v>142</v>
      </c>
      <c r="E110" s="285">
        <v>128</v>
      </c>
      <c r="F110" s="285">
        <v>118</v>
      </c>
      <c r="G110" s="285"/>
      <c r="H110" s="285"/>
      <c r="I110" s="285"/>
      <c r="J110" s="285"/>
      <c r="K110" s="285">
        <v>28</v>
      </c>
      <c r="L110" s="285">
        <v>28</v>
      </c>
      <c r="M110" s="285">
        <v>28</v>
      </c>
      <c r="N110" s="285">
        <v>28</v>
      </c>
      <c r="O110" s="285"/>
      <c r="P110" s="285"/>
      <c r="Q110" s="285"/>
      <c r="R110" s="344"/>
    </row>
    <row r="111" spans="1:18" x14ac:dyDescent="0.2">
      <c r="A111" s="76" t="s">
        <v>210</v>
      </c>
      <c r="B111" s="257" t="s">
        <v>198</v>
      </c>
      <c r="C111" s="285"/>
      <c r="D111" s="285"/>
      <c r="E111" s="285"/>
      <c r="F111" s="285"/>
      <c r="G111" s="285"/>
      <c r="H111" s="285"/>
      <c r="I111" s="285"/>
      <c r="J111" s="285"/>
      <c r="K111" s="285">
        <v>1</v>
      </c>
      <c r="L111" s="285">
        <v>1</v>
      </c>
      <c r="M111" s="285">
        <v>1</v>
      </c>
      <c r="N111" s="285">
        <v>1</v>
      </c>
      <c r="O111" s="285">
        <v>6</v>
      </c>
      <c r="P111" s="285">
        <v>6</v>
      </c>
      <c r="Q111" s="285">
        <v>5</v>
      </c>
      <c r="R111" s="344">
        <v>5</v>
      </c>
    </row>
    <row r="112" spans="1:18" x14ac:dyDescent="0.2">
      <c r="A112" s="76" t="s">
        <v>211</v>
      </c>
      <c r="B112" s="257" t="s">
        <v>199</v>
      </c>
      <c r="C112" s="342"/>
      <c r="D112" s="342"/>
      <c r="E112" s="342"/>
      <c r="F112" s="342"/>
      <c r="G112" s="342"/>
      <c r="H112" s="342"/>
      <c r="I112" s="342"/>
      <c r="J112" s="342"/>
      <c r="K112" s="342"/>
      <c r="L112" s="342"/>
      <c r="M112" s="342"/>
      <c r="N112" s="342"/>
      <c r="O112" s="342"/>
      <c r="P112" s="342"/>
      <c r="Q112" s="342"/>
      <c r="R112" s="343"/>
    </row>
    <row r="113" spans="1:18" x14ac:dyDescent="0.2">
      <c r="A113" s="76" t="s">
        <v>212</v>
      </c>
      <c r="B113" s="257" t="s">
        <v>200</v>
      </c>
      <c r="C113" s="342"/>
      <c r="D113" s="342"/>
      <c r="E113" s="342"/>
      <c r="F113" s="342"/>
      <c r="G113" s="342"/>
      <c r="H113" s="342"/>
      <c r="I113" s="342"/>
      <c r="J113" s="342"/>
      <c r="K113" s="342"/>
      <c r="L113" s="342"/>
      <c r="M113" s="342"/>
      <c r="N113" s="342"/>
      <c r="O113" s="342"/>
      <c r="P113" s="342"/>
      <c r="Q113" s="342"/>
      <c r="R113" s="343"/>
    </row>
    <row r="114" spans="1:18" x14ac:dyDescent="0.2">
      <c r="A114" s="76" t="s">
        <v>202</v>
      </c>
      <c r="B114" s="257" t="s">
        <v>201</v>
      </c>
      <c r="C114" s="342"/>
      <c r="D114" s="342"/>
      <c r="E114" s="342"/>
      <c r="F114" s="342"/>
      <c r="G114" s="342"/>
      <c r="H114" s="342"/>
      <c r="I114" s="342"/>
      <c r="J114" s="342"/>
      <c r="K114" s="342"/>
      <c r="L114" s="342"/>
      <c r="M114" s="342"/>
      <c r="N114" s="342"/>
      <c r="O114" s="342"/>
      <c r="P114" s="342"/>
      <c r="Q114" s="342"/>
      <c r="R114" s="343"/>
    </row>
    <row r="115" spans="1:18" x14ac:dyDescent="0.2">
      <c r="A115" s="99" t="s">
        <v>82</v>
      </c>
      <c r="B115" s="311" t="s">
        <v>83</v>
      </c>
      <c r="C115" s="346">
        <v>688</v>
      </c>
      <c r="D115" s="346">
        <f>SUM(D104:D114)</f>
        <v>792</v>
      </c>
      <c r="E115" s="346">
        <f>SUM(E104:E114)</f>
        <v>523</v>
      </c>
      <c r="F115" s="346">
        <f>SUM(F104:F114)</f>
        <v>401</v>
      </c>
      <c r="G115" s="346"/>
      <c r="H115" s="346"/>
      <c r="I115" s="346"/>
      <c r="J115" s="346"/>
      <c r="K115" s="346">
        <v>115</v>
      </c>
      <c r="L115" s="346">
        <f>SUM(L104:L114)</f>
        <v>126</v>
      </c>
      <c r="M115" s="346">
        <f>SUM(M104:M114)</f>
        <v>90</v>
      </c>
      <c r="N115" s="346">
        <f>SUM(N104:N114)</f>
        <v>77</v>
      </c>
      <c r="O115" s="346">
        <v>15</v>
      </c>
      <c r="P115" s="346">
        <f>SUM(P104:P114)</f>
        <v>15</v>
      </c>
      <c r="Q115" s="346">
        <f>SUM(Q104:Q114)</f>
        <v>14</v>
      </c>
      <c r="R115" s="347">
        <f>SUM(R104:R114)</f>
        <v>14</v>
      </c>
    </row>
    <row r="116" spans="1:18" x14ac:dyDescent="0.2">
      <c r="A116" s="204" t="s">
        <v>324</v>
      </c>
      <c r="B116" s="628"/>
      <c r="C116" s="628"/>
      <c r="D116" s="628"/>
      <c r="E116" s="628"/>
      <c r="F116" s="628"/>
      <c r="G116" s="628"/>
      <c r="H116" s="628"/>
      <c r="I116" s="628"/>
      <c r="J116" s="628"/>
      <c r="K116" s="628"/>
      <c r="L116" s="628"/>
      <c r="M116" s="628"/>
      <c r="N116" s="628"/>
      <c r="O116" s="628"/>
      <c r="P116" s="628"/>
      <c r="Q116" s="628"/>
      <c r="R116" s="629"/>
    </row>
    <row r="117" spans="1:18" x14ac:dyDescent="0.2">
      <c r="A117" s="118" t="s">
        <v>190</v>
      </c>
      <c r="B117" s="253" t="s">
        <v>189</v>
      </c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41"/>
    </row>
    <row r="118" spans="1:18" x14ac:dyDescent="0.2">
      <c r="A118" s="76" t="s">
        <v>204</v>
      </c>
      <c r="B118" s="257" t="s">
        <v>191</v>
      </c>
      <c r="C118" s="342"/>
      <c r="D118" s="342"/>
      <c r="E118" s="342"/>
      <c r="F118" s="342"/>
      <c r="G118" s="342"/>
      <c r="H118" s="342"/>
      <c r="I118" s="342"/>
      <c r="J118" s="342"/>
      <c r="K118" s="342"/>
      <c r="L118" s="342"/>
      <c r="M118" s="342"/>
      <c r="N118" s="342"/>
      <c r="O118" s="342"/>
      <c r="P118" s="342"/>
      <c r="Q118" s="342"/>
      <c r="R118" s="343"/>
    </row>
    <row r="119" spans="1:18" x14ac:dyDescent="0.2">
      <c r="A119" s="76" t="s">
        <v>205</v>
      </c>
      <c r="B119" s="257" t="s">
        <v>192</v>
      </c>
      <c r="C119" s="285">
        <v>1603</v>
      </c>
      <c r="D119" s="285">
        <v>1971</v>
      </c>
      <c r="E119" s="285">
        <v>882</v>
      </c>
      <c r="F119" s="285">
        <v>639</v>
      </c>
      <c r="G119" s="285">
        <v>372</v>
      </c>
      <c r="H119" s="285">
        <v>438</v>
      </c>
      <c r="I119" s="285">
        <v>173</v>
      </c>
      <c r="J119" s="285">
        <v>115</v>
      </c>
      <c r="K119" s="285">
        <v>630</v>
      </c>
      <c r="L119" s="285">
        <v>711</v>
      </c>
      <c r="M119" s="285">
        <v>263</v>
      </c>
      <c r="N119" s="285">
        <v>229</v>
      </c>
      <c r="O119" s="285">
        <v>14</v>
      </c>
      <c r="P119" s="285">
        <v>15</v>
      </c>
      <c r="Q119" s="285">
        <v>10</v>
      </c>
      <c r="R119" s="344">
        <v>8</v>
      </c>
    </row>
    <row r="120" spans="1:18" x14ac:dyDescent="0.2">
      <c r="A120" s="76" t="s">
        <v>206</v>
      </c>
      <c r="B120" s="257" t="s">
        <v>193</v>
      </c>
      <c r="C120" s="285">
        <v>683</v>
      </c>
      <c r="D120" s="285">
        <v>729</v>
      </c>
      <c r="E120" s="285">
        <v>271</v>
      </c>
      <c r="F120" s="285">
        <v>211</v>
      </c>
      <c r="G120" s="285"/>
      <c r="H120" s="285"/>
      <c r="I120" s="285"/>
      <c r="J120" s="285"/>
      <c r="K120" s="285">
        <v>164</v>
      </c>
      <c r="L120" s="285">
        <v>174</v>
      </c>
      <c r="M120" s="285">
        <v>106</v>
      </c>
      <c r="N120" s="285">
        <v>92</v>
      </c>
      <c r="O120" s="285">
        <v>28</v>
      </c>
      <c r="P120" s="285">
        <v>28</v>
      </c>
      <c r="Q120" s="285">
        <v>20</v>
      </c>
      <c r="R120" s="344">
        <v>20</v>
      </c>
    </row>
    <row r="121" spans="1:18" x14ac:dyDescent="0.2">
      <c r="A121" s="76" t="s">
        <v>207</v>
      </c>
      <c r="B121" s="257" t="s">
        <v>194</v>
      </c>
      <c r="C121" s="285">
        <v>717</v>
      </c>
      <c r="D121" s="285">
        <v>737</v>
      </c>
      <c r="E121" s="285">
        <v>483</v>
      </c>
      <c r="F121" s="285">
        <v>403</v>
      </c>
      <c r="G121" s="285"/>
      <c r="H121" s="285"/>
      <c r="I121" s="285"/>
      <c r="J121" s="285"/>
      <c r="K121" s="285">
        <v>67</v>
      </c>
      <c r="L121" s="285">
        <v>68</v>
      </c>
      <c r="M121" s="285">
        <v>60</v>
      </c>
      <c r="N121" s="285">
        <v>57</v>
      </c>
      <c r="O121" s="285">
        <v>14</v>
      </c>
      <c r="P121" s="285">
        <v>14</v>
      </c>
      <c r="Q121" s="285">
        <v>11</v>
      </c>
      <c r="R121" s="344">
        <v>11</v>
      </c>
    </row>
    <row r="122" spans="1:18" x14ac:dyDescent="0.2">
      <c r="A122" s="76" t="s">
        <v>208</v>
      </c>
      <c r="B122" s="257" t="s">
        <v>195</v>
      </c>
      <c r="C122" s="285">
        <v>273</v>
      </c>
      <c r="D122" s="285">
        <v>277</v>
      </c>
      <c r="E122" s="285">
        <v>179</v>
      </c>
      <c r="F122" s="285">
        <v>119</v>
      </c>
      <c r="G122" s="285"/>
      <c r="H122" s="285"/>
      <c r="I122" s="285"/>
      <c r="J122" s="285"/>
      <c r="K122" s="285">
        <v>273</v>
      </c>
      <c r="L122" s="285">
        <v>281</v>
      </c>
      <c r="M122" s="285">
        <v>110</v>
      </c>
      <c r="N122" s="285">
        <v>90</v>
      </c>
      <c r="O122" s="285"/>
      <c r="P122" s="285"/>
      <c r="Q122" s="285"/>
      <c r="R122" s="344"/>
    </row>
    <row r="123" spans="1:18" x14ac:dyDescent="0.2">
      <c r="A123" s="76" t="s">
        <v>209</v>
      </c>
      <c r="B123" s="257" t="s">
        <v>196</v>
      </c>
      <c r="C123" s="285">
        <v>655</v>
      </c>
      <c r="D123" s="285">
        <v>738</v>
      </c>
      <c r="E123" s="285">
        <v>490</v>
      </c>
      <c r="F123" s="285">
        <v>328</v>
      </c>
      <c r="G123" s="285"/>
      <c r="H123" s="285"/>
      <c r="I123" s="285"/>
      <c r="J123" s="285"/>
      <c r="K123" s="285">
        <v>39</v>
      </c>
      <c r="L123" s="285">
        <v>40</v>
      </c>
      <c r="M123" s="285">
        <v>33</v>
      </c>
      <c r="N123" s="285">
        <v>26</v>
      </c>
      <c r="O123" s="285">
        <v>14</v>
      </c>
      <c r="P123" s="285">
        <v>14</v>
      </c>
      <c r="Q123" s="285">
        <v>12</v>
      </c>
      <c r="R123" s="344">
        <v>12</v>
      </c>
    </row>
    <row r="124" spans="1:18" x14ac:dyDescent="0.2">
      <c r="A124" s="76" t="s">
        <v>203</v>
      </c>
      <c r="B124" s="257" t="s">
        <v>197</v>
      </c>
      <c r="C124" s="285">
        <v>142</v>
      </c>
      <c r="D124" s="285">
        <v>142</v>
      </c>
      <c r="E124" s="285">
        <v>128</v>
      </c>
      <c r="F124" s="285">
        <v>118</v>
      </c>
      <c r="G124" s="285"/>
      <c r="H124" s="285"/>
      <c r="I124" s="285"/>
      <c r="J124" s="285"/>
      <c r="K124" s="285">
        <v>28</v>
      </c>
      <c r="L124" s="285">
        <v>28</v>
      </c>
      <c r="M124" s="285">
        <v>28</v>
      </c>
      <c r="N124" s="285">
        <v>28</v>
      </c>
      <c r="O124" s="285"/>
      <c r="P124" s="285"/>
      <c r="Q124" s="285"/>
      <c r="R124" s="344"/>
    </row>
    <row r="125" spans="1:18" x14ac:dyDescent="0.2">
      <c r="A125" s="76" t="s">
        <v>210</v>
      </c>
      <c r="B125" s="257" t="s">
        <v>198</v>
      </c>
      <c r="C125" s="285">
        <v>402</v>
      </c>
      <c r="D125" s="285">
        <v>449</v>
      </c>
      <c r="E125" s="285">
        <v>346</v>
      </c>
      <c r="F125" s="285">
        <v>273</v>
      </c>
      <c r="G125" s="285"/>
      <c r="H125" s="285"/>
      <c r="I125" s="285"/>
      <c r="J125" s="285"/>
      <c r="K125" s="285">
        <v>40</v>
      </c>
      <c r="L125" s="285">
        <v>44</v>
      </c>
      <c r="M125" s="285">
        <v>36</v>
      </c>
      <c r="N125" s="285">
        <v>31</v>
      </c>
      <c r="O125" s="285">
        <v>12</v>
      </c>
      <c r="P125" s="285">
        <v>12</v>
      </c>
      <c r="Q125" s="285">
        <v>10</v>
      </c>
      <c r="R125" s="344">
        <v>10</v>
      </c>
    </row>
    <row r="126" spans="1:18" x14ac:dyDescent="0.2">
      <c r="A126" s="76" t="s">
        <v>211</v>
      </c>
      <c r="B126" s="257" t="s">
        <v>199</v>
      </c>
      <c r="C126" s="285"/>
      <c r="D126" s="285"/>
      <c r="E126" s="285"/>
      <c r="F126" s="285"/>
      <c r="G126" s="285"/>
      <c r="H126" s="285"/>
      <c r="I126" s="285"/>
      <c r="J126" s="285"/>
      <c r="K126" s="285"/>
      <c r="L126" s="285"/>
      <c r="M126" s="285"/>
      <c r="N126" s="285"/>
      <c r="O126" s="285"/>
      <c r="P126" s="285"/>
      <c r="Q126" s="285"/>
      <c r="R126" s="344"/>
    </row>
    <row r="127" spans="1:18" x14ac:dyDescent="0.2">
      <c r="A127" s="76" t="s">
        <v>212</v>
      </c>
      <c r="B127" s="257" t="s">
        <v>200</v>
      </c>
      <c r="C127" s="285">
        <v>1545</v>
      </c>
      <c r="D127" s="285">
        <v>1796</v>
      </c>
      <c r="E127" s="285">
        <v>1072</v>
      </c>
      <c r="F127" s="285">
        <v>740</v>
      </c>
      <c r="G127" s="285"/>
      <c r="H127" s="285"/>
      <c r="I127" s="285"/>
      <c r="J127" s="285"/>
      <c r="K127" s="285"/>
      <c r="L127" s="285"/>
      <c r="M127" s="285"/>
      <c r="N127" s="285"/>
      <c r="O127" s="285"/>
      <c r="P127" s="285"/>
      <c r="Q127" s="285"/>
      <c r="R127" s="344"/>
    </row>
    <row r="128" spans="1:18" x14ac:dyDescent="0.2">
      <c r="A128" s="76" t="s">
        <v>202</v>
      </c>
      <c r="B128" s="257" t="s">
        <v>201</v>
      </c>
      <c r="C128" s="285">
        <v>196</v>
      </c>
      <c r="D128" s="285">
        <v>199</v>
      </c>
      <c r="E128" s="285">
        <v>70</v>
      </c>
      <c r="F128" s="285">
        <v>59</v>
      </c>
      <c r="G128" s="285"/>
      <c r="H128" s="285"/>
      <c r="I128" s="285"/>
      <c r="J128" s="285"/>
      <c r="K128" s="285">
        <v>79</v>
      </c>
      <c r="L128" s="285">
        <v>87</v>
      </c>
      <c r="M128" s="285">
        <v>44</v>
      </c>
      <c r="N128" s="285">
        <v>40</v>
      </c>
      <c r="O128" s="285"/>
      <c r="P128" s="285"/>
      <c r="Q128" s="285"/>
      <c r="R128" s="344"/>
    </row>
    <row r="129" spans="1:18" ht="13.5" thickBot="1" x14ac:dyDescent="0.25">
      <c r="A129" s="248" t="s">
        <v>89</v>
      </c>
      <c r="B129" s="254" t="s">
        <v>83</v>
      </c>
      <c r="C129" s="330">
        <v>5547</v>
      </c>
      <c r="D129" s="330">
        <v>7038</v>
      </c>
      <c r="E129" s="330">
        <v>3921</v>
      </c>
      <c r="F129" s="330">
        <v>2890</v>
      </c>
      <c r="G129" s="330">
        <v>372</v>
      </c>
      <c r="H129" s="330">
        <v>438</v>
      </c>
      <c r="I129" s="330">
        <v>173</v>
      </c>
      <c r="J129" s="330">
        <v>115</v>
      </c>
      <c r="K129" s="330">
        <v>1278</v>
      </c>
      <c r="L129" s="330">
        <v>1433</v>
      </c>
      <c r="M129" s="330">
        <v>680</v>
      </c>
      <c r="N129" s="330">
        <v>593</v>
      </c>
      <c r="O129" s="330">
        <v>82</v>
      </c>
      <c r="P129" s="330">
        <v>83</v>
      </c>
      <c r="Q129" s="330">
        <v>63</v>
      </c>
      <c r="R129" s="349">
        <v>61</v>
      </c>
    </row>
    <row r="131" spans="1:18" x14ac:dyDescent="0.2">
      <c r="A131" s="2" t="s">
        <v>5</v>
      </c>
    </row>
    <row r="132" spans="1:18" x14ac:dyDescent="0.2">
      <c r="A132" s="4" t="s">
        <v>6</v>
      </c>
    </row>
    <row r="134" spans="1:18" ht="15" x14ac:dyDescent="0.25">
      <c r="A134" s="635" t="s">
        <v>325</v>
      </c>
      <c r="B134" s="636"/>
      <c r="C134" s="636"/>
      <c r="D134" s="636"/>
      <c r="E134" s="636"/>
      <c r="F134" s="636"/>
      <c r="G134" s="636"/>
      <c r="H134" s="636"/>
      <c r="I134" s="636"/>
      <c r="J134" s="636"/>
      <c r="K134" s="636"/>
    </row>
  </sheetData>
  <sheetProtection password="CC6B" sheet="1" objects="1" scenarios="1"/>
  <mergeCells count="16">
    <mergeCell ref="A134:K134"/>
    <mergeCell ref="B116:R116"/>
    <mergeCell ref="C46:R46"/>
    <mergeCell ref="C60:R60"/>
    <mergeCell ref="C74:R74"/>
    <mergeCell ref="C88:R88"/>
    <mergeCell ref="C102:R102"/>
    <mergeCell ref="C32:R32"/>
    <mergeCell ref="C4:R4"/>
    <mergeCell ref="C18:R18"/>
    <mergeCell ref="A1:R1"/>
    <mergeCell ref="C2:F2"/>
    <mergeCell ref="G2:J2"/>
    <mergeCell ref="K2:N2"/>
    <mergeCell ref="O2:R2"/>
    <mergeCell ref="A2:B3"/>
  </mergeCells>
  <pageMargins left="0.70866141732283472" right="0.70866141732283472" top="0.74803149606299213" bottom="0.74803149606299213" header="0.31496062992125984" footer="0.31496062992125984"/>
  <pageSetup paperSize="9" scale="67" firstPageNumber="117" fitToHeight="3" orientation="landscape" useFirstPageNumber="1" r:id="rId1"/>
  <headerFooter>
    <oddFooter>&amp;C&amp;P</oddFooter>
  </headerFooter>
  <rowBreaks count="2" manualBreakCount="2">
    <brk id="45" max="16383" man="1"/>
    <brk id="101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zoomScaleNormal="100" workbookViewId="0">
      <selection activeCell="Q24" sqref="Q24"/>
    </sheetView>
  </sheetViews>
  <sheetFormatPr defaultColWidth="9.140625" defaultRowHeight="15" x14ac:dyDescent="0.25"/>
  <cols>
    <col min="1" max="1" width="28.140625" style="2" customWidth="1"/>
    <col min="2" max="2" width="12.7109375" style="310" customWidth="1"/>
    <col min="3" max="3" width="9.28515625" style="310" customWidth="1"/>
    <col min="4" max="4" width="8.5703125" style="310" customWidth="1"/>
    <col min="5" max="5" width="9" style="310" customWidth="1"/>
    <col min="6" max="6" width="9.140625" style="310" customWidth="1"/>
    <col min="7" max="7" width="9" style="310" customWidth="1"/>
    <col min="8" max="8" width="17.42578125" style="310" customWidth="1"/>
    <col min="9" max="9" width="10.5703125" style="310" customWidth="1"/>
    <col min="10" max="10" width="11.42578125" style="310" customWidth="1"/>
    <col min="11" max="11" width="13.42578125" style="310" customWidth="1"/>
    <col min="12" max="12" width="16.5703125" style="310" customWidth="1"/>
    <col min="13" max="13" width="13.28515625" style="310" customWidth="1"/>
    <col min="14" max="14" width="11.85546875" style="310" customWidth="1"/>
    <col min="15" max="18" width="9.140625" style="30"/>
    <col min="19" max="16384" width="9.140625" style="1"/>
  </cols>
  <sheetData>
    <row r="1" spans="1:20" ht="42.75" customHeight="1" thickBot="1" x14ac:dyDescent="0.3">
      <c r="A1" s="637" t="s">
        <v>174</v>
      </c>
      <c r="B1" s="638"/>
      <c r="C1" s="638"/>
      <c r="D1" s="638"/>
      <c r="E1" s="638"/>
      <c r="F1" s="638"/>
      <c r="G1" s="638"/>
      <c r="H1" s="638"/>
      <c r="I1" s="638"/>
      <c r="J1" s="638"/>
      <c r="K1" s="638"/>
      <c r="L1" s="639"/>
      <c r="M1" s="639"/>
      <c r="N1" s="640"/>
    </row>
    <row r="2" spans="1:20" s="5" customFormat="1" ht="16.5" customHeight="1" x14ac:dyDescent="0.2">
      <c r="A2" s="646" t="s">
        <v>290</v>
      </c>
      <c r="B2" s="648" t="s">
        <v>20</v>
      </c>
      <c r="C2" s="649"/>
      <c r="D2" s="649"/>
      <c r="E2" s="649"/>
      <c r="F2" s="649"/>
      <c r="G2" s="649"/>
      <c r="H2" s="650"/>
      <c r="I2" s="651" t="s">
        <v>326</v>
      </c>
      <c r="J2" s="652"/>
      <c r="K2" s="652"/>
      <c r="L2" s="653"/>
      <c r="M2" s="641" t="s">
        <v>330</v>
      </c>
      <c r="N2" s="643" t="s">
        <v>76</v>
      </c>
      <c r="Q2" s="1"/>
      <c r="R2" s="1"/>
      <c r="S2" s="1"/>
      <c r="T2" s="1"/>
    </row>
    <row r="3" spans="1:20" s="5" customFormat="1" ht="60.75" customHeight="1" thickBot="1" x14ac:dyDescent="0.25">
      <c r="A3" s="647"/>
      <c r="B3" s="350" t="s">
        <v>95</v>
      </c>
      <c r="C3" s="350" t="s">
        <v>21</v>
      </c>
      <c r="D3" s="350" t="s">
        <v>22</v>
      </c>
      <c r="E3" s="350" t="s">
        <v>23</v>
      </c>
      <c r="F3" s="350" t="s">
        <v>24</v>
      </c>
      <c r="G3" s="350" t="s">
        <v>25</v>
      </c>
      <c r="H3" s="350" t="s">
        <v>65</v>
      </c>
      <c r="I3" s="250" t="s">
        <v>328</v>
      </c>
      <c r="J3" s="250" t="s">
        <v>292</v>
      </c>
      <c r="K3" s="250" t="s">
        <v>329</v>
      </c>
      <c r="L3" s="250" t="s">
        <v>293</v>
      </c>
      <c r="M3" s="642"/>
      <c r="N3" s="644"/>
      <c r="Q3" s="1"/>
      <c r="R3" s="1"/>
      <c r="S3" s="1"/>
      <c r="T3" s="1"/>
    </row>
    <row r="4" spans="1:20" ht="15" customHeight="1" x14ac:dyDescent="0.25">
      <c r="A4" s="361" t="s">
        <v>239</v>
      </c>
      <c r="B4" s="351">
        <v>54.201000000000001</v>
      </c>
      <c r="C4" s="351">
        <v>1.1990000000000001</v>
      </c>
      <c r="D4" s="351">
        <v>12.509</v>
      </c>
      <c r="E4" s="351">
        <v>40.493000000000002</v>
      </c>
      <c r="F4" s="351" t="s">
        <v>295</v>
      </c>
      <c r="G4" s="351" t="s">
        <v>295</v>
      </c>
      <c r="H4" s="351" t="s">
        <v>295</v>
      </c>
      <c r="I4" s="351" t="s">
        <v>295</v>
      </c>
      <c r="J4" s="351" t="s">
        <v>295</v>
      </c>
      <c r="K4" s="351" t="s">
        <v>295</v>
      </c>
      <c r="L4" s="351">
        <v>6.51</v>
      </c>
      <c r="M4" s="351">
        <v>26.024000000000001</v>
      </c>
      <c r="N4" s="352">
        <f t="shared" ref="N4:N19" si="0">SUM(B4,I4:M4)</f>
        <v>86.734999999999999</v>
      </c>
      <c r="S4" s="23"/>
    </row>
    <row r="5" spans="1:20" ht="15" customHeight="1" thickBot="1" x14ac:dyDescent="0.3">
      <c r="A5" s="167" t="s">
        <v>304</v>
      </c>
      <c r="B5" s="353">
        <v>24.053000000000001</v>
      </c>
      <c r="C5" s="353">
        <v>1</v>
      </c>
      <c r="D5" s="353">
        <v>4.375</v>
      </c>
      <c r="E5" s="353">
        <v>18.678000000000001</v>
      </c>
      <c r="F5" s="353" t="s">
        <v>295</v>
      </c>
      <c r="G5" s="353" t="s">
        <v>295</v>
      </c>
      <c r="H5" s="353" t="s">
        <v>295</v>
      </c>
      <c r="I5" s="353" t="s">
        <v>295</v>
      </c>
      <c r="J5" s="353" t="s">
        <v>295</v>
      </c>
      <c r="K5" s="353" t="s">
        <v>295</v>
      </c>
      <c r="L5" s="353">
        <v>4.8920000000000003</v>
      </c>
      <c r="M5" s="353">
        <v>21.222999999999999</v>
      </c>
      <c r="N5" s="354">
        <f t="shared" si="0"/>
        <v>50.167999999999999</v>
      </c>
      <c r="S5" s="23"/>
    </row>
    <row r="6" spans="1:20" ht="15" customHeight="1" x14ac:dyDescent="0.25">
      <c r="A6" s="361" t="s">
        <v>235</v>
      </c>
      <c r="B6" s="351">
        <v>29.353000000000002</v>
      </c>
      <c r="C6" s="351">
        <v>2.1429999999999998</v>
      </c>
      <c r="D6" s="351">
        <v>6.9290000000000003</v>
      </c>
      <c r="E6" s="351">
        <v>19.280999999999999</v>
      </c>
      <c r="F6" s="351" t="s">
        <v>295</v>
      </c>
      <c r="G6" s="351">
        <v>1</v>
      </c>
      <c r="H6" s="351" t="s">
        <v>295</v>
      </c>
      <c r="I6" s="351" t="s">
        <v>295</v>
      </c>
      <c r="J6" s="351" t="s">
        <v>295</v>
      </c>
      <c r="K6" s="351" t="s">
        <v>295</v>
      </c>
      <c r="L6" s="351">
        <v>3.3450000000000002</v>
      </c>
      <c r="M6" s="351">
        <v>16.16</v>
      </c>
      <c r="N6" s="352">
        <f t="shared" si="0"/>
        <v>48.858000000000004</v>
      </c>
      <c r="S6" s="23"/>
    </row>
    <row r="7" spans="1:20" ht="15" customHeight="1" thickBot="1" x14ac:dyDescent="0.3">
      <c r="A7" s="167" t="s">
        <v>306</v>
      </c>
      <c r="B7" s="353">
        <v>12.545</v>
      </c>
      <c r="C7" s="353">
        <v>0.4</v>
      </c>
      <c r="D7" s="353">
        <v>2.992</v>
      </c>
      <c r="E7" s="353">
        <v>8.1530000000000005</v>
      </c>
      <c r="F7" s="353" t="s">
        <v>295</v>
      </c>
      <c r="G7" s="353">
        <v>1</v>
      </c>
      <c r="H7" s="353" t="s">
        <v>295</v>
      </c>
      <c r="I7" s="353" t="s">
        <v>295</v>
      </c>
      <c r="J7" s="353" t="s">
        <v>295</v>
      </c>
      <c r="K7" s="353" t="s">
        <v>295</v>
      </c>
      <c r="L7" s="353">
        <v>0.81200000000000006</v>
      </c>
      <c r="M7" s="353">
        <v>10.596</v>
      </c>
      <c r="N7" s="354">
        <f t="shared" si="0"/>
        <v>23.952999999999999</v>
      </c>
      <c r="S7" s="23"/>
    </row>
    <row r="8" spans="1:20" ht="15" customHeight="1" x14ac:dyDescent="0.25">
      <c r="A8" s="361" t="s">
        <v>241</v>
      </c>
      <c r="B8" s="351">
        <v>54.328000000000003</v>
      </c>
      <c r="C8" s="351">
        <v>4.25</v>
      </c>
      <c r="D8" s="351">
        <v>12.271000000000001</v>
      </c>
      <c r="E8" s="351">
        <v>35.807000000000002</v>
      </c>
      <c r="F8" s="351" t="s">
        <v>295</v>
      </c>
      <c r="G8" s="351">
        <v>2</v>
      </c>
      <c r="H8" s="351" t="s">
        <v>295</v>
      </c>
      <c r="I8" s="351" t="s">
        <v>295</v>
      </c>
      <c r="J8" s="351" t="s">
        <v>295</v>
      </c>
      <c r="K8" s="351" t="s">
        <v>295</v>
      </c>
      <c r="L8" s="351">
        <v>6.5270000000000001</v>
      </c>
      <c r="M8" s="351">
        <v>25.298999999999999</v>
      </c>
      <c r="N8" s="352">
        <f t="shared" si="0"/>
        <v>86.153999999999996</v>
      </c>
      <c r="S8" s="23"/>
    </row>
    <row r="9" spans="1:20" ht="15" customHeight="1" thickBot="1" x14ac:dyDescent="0.3">
      <c r="A9" s="167" t="s">
        <v>305</v>
      </c>
      <c r="B9" s="353">
        <v>16.475000000000001</v>
      </c>
      <c r="C9" s="353" t="s">
        <v>295</v>
      </c>
      <c r="D9" s="353">
        <v>3</v>
      </c>
      <c r="E9" s="353">
        <v>12.475</v>
      </c>
      <c r="F9" s="353" t="s">
        <v>295</v>
      </c>
      <c r="G9" s="353">
        <v>1</v>
      </c>
      <c r="H9" s="353" t="s">
        <v>295</v>
      </c>
      <c r="I9" s="353" t="s">
        <v>295</v>
      </c>
      <c r="J9" s="353" t="s">
        <v>295</v>
      </c>
      <c r="K9" s="353" t="s">
        <v>295</v>
      </c>
      <c r="L9" s="353">
        <v>3.0270000000000001</v>
      </c>
      <c r="M9" s="353">
        <v>20.041</v>
      </c>
      <c r="N9" s="354">
        <f t="shared" si="0"/>
        <v>39.543000000000006</v>
      </c>
      <c r="S9" s="23"/>
    </row>
    <row r="10" spans="1:20" ht="15" customHeight="1" x14ac:dyDescent="0.25">
      <c r="A10" s="361" t="s">
        <v>238</v>
      </c>
      <c r="B10" s="351">
        <v>31.827000000000002</v>
      </c>
      <c r="C10" s="351">
        <v>2.6480000000000001</v>
      </c>
      <c r="D10" s="351">
        <v>2.2999999999999998</v>
      </c>
      <c r="E10" s="351">
        <v>22.891999999999999</v>
      </c>
      <c r="F10" s="351">
        <v>3.9870000000000001</v>
      </c>
      <c r="G10" s="351" t="s">
        <v>295</v>
      </c>
      <c r="H10" s="351" t="s">
        <v>295</v>
      </c>
      <c r="I10" s="351" t="s">
        <v>295</v>
      </c>
      <c r="J10" s="351" t="s">
        <v>295</v>
      </c>
      <c r="K10" s="351" t="s">
        <v>295</v>
      </c>
      <c r="L10" s="351">
        <v>1</v>
      </c>
      <c r="M10" s="351">
        <v>17.471</v>
      </c>
      <c r="N10" s="352">
        <f t="shared" si="0"/>
        <v>50.298000000000002</v>
      </c>
      <c r="S10" s="23"/>
    </row>
    <row r="11" spans="1:20" ht="15" customHeight="1" thickBot="1" x14ac:dyDescent="0.3">
      <c r="A11" s="167" t="s">
        <v>309</v>
      </c>
      <c r="B11" s="353">
        <v>20.626000000000001</v>
      </c>
      <c r="C11" s="353">
        <v>0.748</v>
      </c>
      <c r="D11" s="353" t="s">
        <v>295</v>
      </c>
      <c r="E11" s="353">
        <v>16.593</v>
      </c>
      <c r="F11" s="353">
        <v>3.2850000000000001</v>
      </c>
      <c r="G11" s="353" t="s">
        <v>295</v>
      </c>
      <c r="H11" s="353" t="s">
        <v>295</v>
      </c>
      <c r="I11" s="353" t="s">
        <v>295</v>
      </c>
      <c r="J11" s="353" t="s">
        <v>295</v>
      </c>
      <c r="K11" s="353" t="s">
        <v>295</v>
      </c>
      <c r="L11" s="353">
        <v>1</v>
      </c>
      <c r="M11" s="353">
        <v>12.086</v>
      </c>
      <c r="N11" s="354">
        <f t="shared" si="0"/>
        <v>33.712000000000003</v>
      </c>
      <c r="S11" s="23"/>
    </row>
    <row r="12" spans="1:20" ht="15" customHeight="1" x14ac:dyDescent="0.25">
      <c r="A12" s="361" t="s">
        <v>240</v>
      </c>
      <c r="B12" s="351">
        <v>35.622999999999998</v>
      </c>
      <c r="C12" s="351">
        <v>2.4900000000000002</v>
      </c>
      <c r="D12" s="351">
        <v>5.69</v>
      </c>
      <c r="E12" s="351">
        <v>26.527000000000001</v>
      </c>
      <c r="F12" s="351">
        <v>1.1479999999999999</v>
      </c>
      <c r="G12" s="351" t="s">
        <v>295</v>
      </c>
      <c r="H12" s="351" t="s">
        <v>295</v>
      </c>
      <c r="I12" s="351" t="s">
        <v>295</v>
      </c>
      <c r="J12" s="351" t="s">
        <v>295</v>
      </c>
      <c r="K12" s="351" t="s">
        <v>295</v>
      </c>
      <c r="L12" s="351">
        <v>4.0750000000000002</v>
      </c>
      <c r="M12" s="351">
        <v>24.812999999999999</v>
      </c>
      <c r="N12" s="352">
        <f t="shared" si="0"/>
        <v>64.510999999999996</v>
      </c>
      <c r="S12" s="23"/>
    </row>
    <row r="13" spans="1:20" ht="15" customHeight="1" thickBot="1" x14ac:dyDescent="0.3">
      <c r="A13" s="167" t="s">
        <v>303</v>
      </c>
      <c r="B13" s="353">
        <v>7.47</v>
      </c>
      <c r="C13" s="353">
        <v>0.9</v>
      </c>
      <c r="D13" s="353" t="s">
        <v>295</v>
      </c>
      <c r="E13" s="353">
        <v>6.4260000000000002</v>
      </c>
      <c r="F13" s="353">
        <v>0.14799999999999999</v>
      </c>
      <c r="G13" s="353" t="s">
        <v>295</v>
      </c>
      <c r="H13" s="353" t="s">
        <v>295</v>
      </c>
      <c r="I13" s="353" t="s">
        <v>295</v>
      </c>
      <c r="J13" s="353" t="s">
        <v>295</v>
      </c>
      <c r="K13" s="353" t="s">
        <v>295</v>
      </c>
      <c r="L13" s="353">
        <v>2.6669999999999998</v>
      </c>
      <c r="M13" s="353">
        <v>11.656000000000001</v>
      </c>
      <c r="N13" s="354">
        <f t="shared" si="0"/>
        <v>21.792999999999999</v>
      </c>
      <c r="S13" s="23"/>
    </row>
    <row r="14" spans="1:20" ht="15" customHeight="1" x14ac:dyDescent="0.25">
      <c r="A14" s="361" t="s">
        <v>234</v>
      </c>
      <c r="B14" s="351">
        <v>53.118000000000002</v>
      </c>
      <c r="C14" s="351">
        <v>3.7080000000000002</v>
      </c>
      <c r="D14" s="351">
        <v>12.566000000000001</v>
      </c>
      <c r="E14" s="351">
        <v>36.110999999999997</v>
      </c>
      <c r="F14" s="351" t="s">
        <v>295</v>
      </c>
      <c r="G14" s="351">
        <v>0.73299999999999998</v>
      </c>
      <c r="H14" s="351" t="s">
        <v>295</v>
      </c>
      <c r="I14" s="351" t="s">
        <v>295</v>
      </c>
      <c r="J14" s="351" t="s">
        <v>295</v>
      </c>
      <c r="K14" s="351" t="s">
        <v>295</v>
      </c>
      <c r="L14" s="351">
        <v>5.8959999999999999</v>
      </c>
      <c r="M14" s="351">
        <v>18.195</v>
      </c>
      <c r="N14" s="352">
        <f t="shared" si="0"/>
        <v>77.209000000000003</v>
      </c>
      <c r="S14" s="23"/>
    </row>
    <row r="15" spans="1:20" ht="15" customHeight="1" thickBot="1" x14ac:dyDescent="0.3">
      <c r="A15" s="167" t="s">
        <v>308</v>
      </c>
      <c r="B15" s="353">
        <v>16.157</v>
      </c>
      <c r="C15" s="353">
        <v>1</v>
      </c>
      <c r="D15" s="353">
        <v>3.766</v>
      </c>
      <c r="E15" s="353">
        <v>10.976000000000001</v>
      </c>
      <c r="F15" s="353" t="s">
        <v>295</v>
      </c>
      <c r="G15" s="353">
        <v>0.41499999999999998</v>
      </c>
      <c r="H15" s="353" t="s">
        <v>295</v>
      </c>
      <c r="I15" s="353" t="s">
        <v>295</v>
      </c>
      <c r="J15" s="353" t="s">
        <v>295</v>
      </c>
      <c r="K15" s="353" t="s">
        <v>295</v>
      </c>
      <c r="L15" s="353">
        <v>3.351</v>
      </c>
      <c r="M15" s="353">
        <v>14.465999999999999</v>
      </c>
      <c r="N15" s="354">
        <f t="shared" si="0"/>
        <v>33.973999999999997</v>
      </c>
      <c r="S15" s="23"/>
    </row>
    <row r="16" spans="1:20" ht="15" customHeight="1" x14ac:dyDescent="0.25">
      <c r="A16" s="361" t="s">
        <v>236</v>
      </c>
      <c r="B16" s="351">
        <v>104.43300000000001</v>
      </c>
      <c r="C16" s="351">
        <v>5.29</v>
      </c>
      <c r="D16" s="351">
        <v>22.344999999999999</v>
      </c>
      <c r="E16" s="351">
        <v>65.844999999999999</v>
      </c>
      <c r="F16" s="351">
        <v>1.1180000000000001</v>
      </c>
      <c r="G16" s="351">
        <v>9.8350000000000009</v>
      </c>
      <c r="H16" s="351" t="s">
        <v>295</v>
      </c>
      <c r="I16" s="351" t="s">
        <v>295</v>
      </c>
      <c r="J16" s="351" t="s">
        <v>295</v>
      </c>
      <c r="K16" s="351" t="s">
        <v>295</v>
      </c>
      <c r="L16" s="351">
        <v>1.0960000000000001</v>
      </c>
      <c r="M16" s="351">
        <v>62.482999999999997</v>
      </c>
      <c r="N16" s="352">
        <f t="shared" si="0"/>
        <v>168.012</v>
      </c>
      <c r="S16" s="23"/>
    </row>
    <row r="17" spans="1:19" ht="15" customHeight="1" thickBot="1" x14ac:dyDescent="0.3">
      <c r="A17" s="167" t="s">
        <v>302</v>
      </c>
      <c r="B17" s="353">
        <v>45.573</v>
      </c>
      <c r="C17" s="353">
        <v>0.28999999999999998</v>
      </c>
      <c r="D17" s="353">
        <v>13.8</v>
      </c>
      <c r="E17" s="353">
        <v>25.48</v>
      </c>
      <c r="F17" s="353">
        <v>1.1180000000000001</v>
      </c>
      <c r="G17" s="353">
        <v>4.8849999999999998</v>
      </c>
      <c r="H17" s="353" t="s">
        <v>295</v>
      </c>
      <c r="I17" s="353" t="s">
        <v>295</v>
      </c>
      <c r="J17" s="353" t="s">
        <v>295</v>
      </c>
      <c r="K17" s="353" t="s">
        <v>295</v>
      </c>
      <c r="L17" s="353">
        <v>7.3999999999999996E-2</v>
      </c>
      <c r="M17" s="353">
        <v>45.661000000000001</v>
      </c>
      <c r="N17" s="354">
        <f t="shared" si="0"/>
        <v>91.307999999999993</v>
      </c>
      <c r="S17" s="23"/>
    </row>
    <row r="18" spans="1:19" ht="15" customHeight="1" x14ac:dyDescent="0.25">
      <c r="A18" s="361" t="s">
        <v>237</v>
      </c>
      <c r="B18" s="351">
        <v>79.840999999999994</v>
      </c>
      <c r="C18" s="351">
        <v>3.323</v>
      </c>
      <c r="D18" s="351">
        <v>24.045000000000002</v>
      </c>
      <c r="E18" s="351">
        <v>51.704000000000001</v>
      </c>
      <c r="F18" s="351" t="s">
        <v>295</v>
      </c>
      <c r="G18" s="351">
        <v>0.76900000000000002</v>
      </c>
      <c r="H18" s="351" t="s">
        <v>295</v>
      </c>
      <c r="I18" s="351" t="s">
        <v>295</v>
      </c>
      <c r="J18" s="351" t="s">
        <v>295</v>
      </c>
      <c r="K18" s="351" t="s">
        <v>295</v>
      </c>
      <c r="L18" s="351">
        <v>14.808999999999999</v>
      </c>
      <c r="M18" s="351">
        <v>31.841000000000001</v>
      </c>
      <c r="N18" s="352">
        <f t="shared" si="0"/>
        <v>126.49099999999999</v>
      </c>
      <c r="S18" s="23"/>
    </row>
    <row r="19" spans="1:19" ht="15" customHeight="1" thickBot="1" x14ac:dyDescent="0.3">
      <c r="A19" s="167" t="s">
        <v>307</v>
      </c>
      <c r="B19" s="353">
        <v>19.832999999999998</v>
      </c>
      <c r="C19" s="353">
        <v>1</v>
      </c>
      <c r="D19" s="353">
        <v>2.87</v>
      </c>
      <c r="E19" s="353">
        <v>15.903</v>
      </c>
      <c r="F19" s="353" t="s">
        <v>295</v>
      </c>
      <c r="G19" s="353">
        <v>5.8999999999999997E-2</v>
      </c>
      <c r="H19" s="353" t="s">
        <v>295</v>
      </c>
      <c r="I19" s="353" t="s">
        <v>295</v>
      </c>
      <c r="J19" s="353" t="s">
        <v>295</v>
      </c>
      <c r="K19" s="353" t="s">
        <v>295</v>
      </c>
      <c r="L19" s="353">
        <v>8.8659999999999997</v>
      </c>
      <c r="M19" s="353">
        <v>24.331</v>
      </c>
      <c r="N19" s="354">
        <f t="shared" si="0"/>
        <v>53.03</v>
      </c>
      <c r="S19" s="23"/>
    </row>
    <row r="20" spans="1:19" ht="15" customHeight="1" x14ac:dyDescent="0.25">
      <c r="A20" s="361" t="s">
        <v>299</v>
      </c>
      <c r="B20" s="351">
        <v>2.661</v>
      </c>
      <c r="C20" s="351" t="s">
        <v>295</v>
      </c>
      <c r="D20" s="351">
        <v>1.075</v>
      </c>
      <c r="E20" s="351">
        <v>0.98599999999999999</v>
      </c>
      <c r="F20" s="351" t="s">
        <v>295</v>
      </c>
      <c r="G20" s="351" t="s">
        <v>295</v>
      </c>
      <c r="H20" s="351" t="s">
        <v>295</v>
      </c>
      <c r="I20" s="351" t="s">
        <v>295</v>
      </c>
      <c r="J20" s="351" t="s">
        <v>295</v>
      </c>
      <c r="K20" s="351" t="s">
        <v>295</v>
      </c>
      <c r="L20" s="351">
        <v>18.34</v>
      </c>
      <c r="M20" s="351">
        <v>134.60900000000001</v>
      </c>
      <c r="N20" s="352">
        <f>SUM(B20,I20:M20)</f>
        <v>155.61000000000001</v>
      </c>
      <c r="S20" s="23"/>
    </row>
    <row r="21" spans="1:19" ht="15" customHeight="1" thickBot="1" x14ac:dyDescent="0.3">
      <c r="A21" s="167" t="s">
        <v>319</v>
      </c>
      <c r="B21" s="353">
        <v>0.128</v>
      </c>
      <c r="C21" s="353" t="s">
        <v>295</v>
      </c>
      <c r="D21" s="353" t="s">
        <v>295</v>
      </c>
      <c r="E21" s="353">
        <v>0.128</v>
      </c>
      <c r="F21" s="353" t="s">
        <v>295</v>
      </c>
      <c r="G21" s="353" t="s">
        <v>295</v>
      </c>
      <c r="H21" s="353" t="s">
        <v>295</v>
      </c>
      <c r="I21" s="353" t="s">
        <v>295</v>
      </c>
      <c r="J21" s="353" t="s">
        <v>295</v>
      </c>
      <c r="K21" s="353" t="s">
        <v>295</v>
      </c>
      <c r="L21" s="353">
        <v>9.1150000000000002</v>
      </c>
      <c r="M21" s="353">
        <v>81.581000000000003</v>
      </c>
      <c r="N21" s="354">
        <f>SUM(B21,I21:M21)</f>
        <v>90.823999999999998</v>
      </c>
      <c r="S21" s="23"/>
    </row>
    <row r="22" spans="1:19" ht="15" customHeight="1" x14ac:dyDescent="0.25">
      <c r="A22" s="361" t="s">
        <v>300</v>
      </c>
      <c r="B22" s="351">
        <f t="shared" ref="B22:B23" si="1">SUM(C22:H22)</f>
        <v>0</v>
      </c>
      <c r="C22" s="351" t="s">
        <v>295</v>
      </c>
      <c r="D22" s="351" t="s">
        <v>295</v>
      </c>
      <c r="E22" s="351" t="s">
        <v>295</v>
      </c>
      <c r="F22" s="351" t="s">
        <v>295</v>
      </c>
      <c r="G22" s="351" t="s">
        <v>295</v>
      </c>
      <c r="H22" s="351" t="s">
        <v>295</v>
      </c>
      <c r="I22" s="351" t="s">
        <v>295</v>
      </c>
      <c r="J22" s="351" t="s">
        <v>295</v>
      </c>
      <c r="K22" s="351" t="s">
        <v>295</v>
      </c>
      <c r="L22" s="351" t="s">
        <v>295</v>
      </c>
      <c r="M22" s="351">
        <v>21.866</v>
      </c>
      <c r="N22" s="352">
        <f t="shared" ref="N22:N23" si="2">SUM(B22,I22:M22)</f>
        <v>21.866</v>
      </c>
      <c r="S22" s="23"/>
    </row>
    <row r="23" spans="1:19" ht="15" customHeight="1" thickBot="1" x14ac:dyDescent="0.3">
      <c r="A23" s="167" t="s">
        <v>301</v>
      </c>
      <c r="B23" s="353">
        <f t="shared" si="1"/>
        <v>0</v>
      </c>
      <c r="C23" s="353" t="s">
        <v>295</v>
      </c>
      <c r="D23" s="353" t="s">
        <v>295</v>
      </c>
      <c r="E23" s="353" t="s">
        <v>295</v>
      </c>
      <c r="F23" s="353" t="s">
        <v>295</v>
      </c>
      <c r="G23" s="353" t="s">
        <v>295</v>
      </c>
      <c r="H23" s="353" t="s">
        <v>295</v>
      </c>
      <c r="I23" s="353" t="s">
        <v>295</v>
      </c>
      <c r="J23" s="353" t="s">
        <v>295</v>
      </c>
      <c r="K23" s="353" t="s">
        <v>295</v>
      </c>
      <c r="L23" s="353" t="s">
        <v>295</v>
      </c>
      <c r="M23" s="353">
        <v>18.866</v>
      </c>
      <c r="N23" s="354">
        <f t="shared" si="2"/>
        <v>18.866</v>
      </c>
      <c r="S23" s="23"/>
    </row>
    <row r="24" spans="1:19" ht="15" customHeight="1" x14ac:dyDescent="0.25">
      <c r="A24" s="361" t="s">
        <v>294</v>
      </c>
      <c r="B24" s="351">
        <f>SUM(C24:H24)</f>
        <v>0</v>
      </c>
      <c r="C24" s="351" t="s">
        <v>295</v>
      </c>
      <c r="D24" s="351" t="s">
        <v>295</v>
      </c>
      <c r="E24" s="351" t="s">
        <v>295</v>
      </c>
      <c r="F24" s="351" t="s">
        <v>295</v>
      </c>
      <c r="G24" s="351" t="s">
        <v>295</v>
      </c>
      <c r="H24" s="351" t="s">
        <v>295</v>
      </c>
      <c r="I24" s="351" t="s">
        <v>295</v>
      </c>
      <c r="J24" s="351" t="s">
        <v>295</v>
      </c>
      <c r="K24" s="351" t="s">
        <v>295</v>
      </c>
      <c r="L24" s="351">
        <v>0</v>
      </c>
      <c r="M24" s="351">
        <v>19.55</v>
      </c>
      <c r="N24" s="352">
        <f>SUM(B24,I24:M24)</f>
        <v>19.55</v>
      </c>
      <c r="S24" s="23"/>
    </row>
    <row r="25" spans="1:19" ht="15" customHeight="1" thickBot="1" x14ac:dyDescent="0.3">
      <c r="A25" s="167" t="s">
        <v>296</v>
      </c>
      <c r="B25" s="353">
        <f>SUM(C25:H25)</f>
        <v>0</v>
      </c>
      <c r="C25" s="353" t="s">
        <v>295</v>
      </c>
      <c r="D25" s="353" t="s">
        <v>295</v>
      </c>
      <c r="E25" s="353" t="s">
        <v>295</v>
      </c>
      <c r="F25" s="353" t="s">
        <v>295</v>
      </c>
      <c r="G25" s="353" t="s">
        <v>295</v>
      </c>
      <c r="H25" s="353" t="s">
        <v>295</v>
      </c>
      <c r="I25" s="353" t="s">
        <v>295</v>
      </c>
      <c r="J25" s="353" t="s">
        <v>295</v>
      </c>
      <c r="K25" s="353" t="s">
        <v>295</v>
      </c>
      <c r="L25" s="353">
        <v>0</v>
      </c>
      <c r="M25" s="353">
        <v>14.88</v>
      </c>
      <c r="N25" s="354">
        <f>SUM(B25,I25:M25)</f>
        <v>14.88</v>
      </c>
      <c r="S25" s="23"/>
    </row>
    <row r="26" spans="1:19" ht="15" customHeight="1" x14ac:dyDescent="0.25">
      <c r="A26" s="361" t="s">
        <v>297</v>
      </c>
      <c r="B26" s="351">
        <f>SUM(C26:H26)</f>
        <v>0</v>
      </c>
      <c r="C26" s="351" t="s">
        <v>295</v>
      </c>
      <c r="D26" s="351" t="s">
        <v>295</v>
      </c>
      <c r="E26" s="351" t="s">
        <v>295</v>
      </c>
      <c r="F26" s="351" t="s">
        <v>295</v>
      </c>
      <c r="G26" s="351" t="s">
        <v>295</v>
      </c>
      <c r="H26" s="351" t="s">
        <v>295</v>
      </c>
      <c r="I26" s="351" t="s">
        <v>295</v>
      </c>
      <c r="J26" s="351" t="s">
        <v>295</v>
      </c>
      <c r="K26" s="351" t="s">
        <v>295</v>
      </c>
      <c r="L26" s="351" t="s">
        <v>295</v>
      </c>
      <c r="M26" s="351">
        <v>9.4309999999999992</v>
      </c>
      <c r="N26" s="352">
        <f>SUM(B26,I26:M26)</f>
        <v>9.4309999999999992</v>
      </c>
      <c r="S26" s="23"/>
    </row>
    <row r="27" spans="1:19" ht="15" customHeight="1" thickBot="1" x14ac:dyDescent="0.3">
      <c r="A27" s="167" t="s">
        <v>298</v>
      </c>
      <c r="B27" s="355">
        <f>SUM(C27:H27)</f>
        <v>0</v>
      </c>
      <c r="C27" s="353" t="s">
        <v>295</v>
      </c>
      <c r="D27" s="353" t="s">
        <v>295</v>
      </c>
      <c r="E27" s="353" t="s">
        <v>295</v>
      </c>
      <c r="F27" s="353" t="s">
        <v>295</v>
      </c>
      <c r="G27" s="353" t="s">
        <v>295</v>
      </c>
      <c r="H27" s="353" t="s">
        <v>295</v>
      </c>
      <c r="I27" s="353" t="s">
        <v>295</v>
      </c>
      <c r="J27" s="353" t="s">
        <v>295</v>
      </c>
      <c r="K27" s="353" t="s">
        <v>295</v>
      </c>
      <c r="L27" s="353" t="s">
        <v>295</v>
      </c>
      <c r="M27" s="353">
        <v>7.8179999999999996</v>
      </c>
      <c r="N27" s="354">
        <f>SUM(B27,I27:M27)</f>
        <v>7.8179999999999996</v>
      </c>
      <c r="S27" s="23"/>
    </row>
    <row r="28" spans="1:19" x14ac:dyDescent="0.25">
      <c r="A28" s="357" t="s">
        <v>4</v>
      </c>
      <c r="B28" s="358">
        <v>445.39</v>
      </c>
      <c r="C28" s="359">
        <v>25.05</v>
      </c>
      <c r="D28" s="359">
        <v>99.73</v>
      </c>
      <c r="E28" s="359">
        <v>299.64999999999998</v>
      </c>
      <c r="F28" s="359">
        <v>6.25</v>
      </c>
      <c r="G28" s="359">
        <v>14.34</v>
      </c>
      <c r="H28" s="359">
        <v>0</v>
      </c>
      <c r="I28" s="359">
        <v>0</v>
      </c>
      <c r="J28" s="359">
        <v>0</v>
      </c>
      <c r="K28" s="359">
        <v>0</v>
      </c>
      <c r="L28" s="359">
        <v>61.6</v>
      </c>
      <c r="M28" s="359">
        <v>407.74</v>
      </c>
      <c r="N28" s="360">
        <v>914.73</v>
      </c>
    </row>
    <row r="29" spans="1:19" ht="15.75" thickBot="1" x14ac:dyDescent="0.3">
      <c r="A29" s="168" t="s">
        <v>70</v>
      </c>
      <c r="B29" s="356">
        <v>162.86000000000001</v>
      </c>
      <c r="C29" s="353">
        <v>5.34</v>
      </c>
      <c r="D29" s="353">
        <v>30.8</v>
      </c>
      <c r="E29" s="353">
        <v>114.81</v>
      </c>
      <c r="F29" s="353">
        <v>4.55</v>
      </c>
      <c r="G29" s="353">
        <v>7.36</v>
      </c>
      <c r="H29" s="353">
        <v>0</v>
      </c>
      <c r="I29" s="353">
        <v>0</v>
      </c>
      <c r="J29" s="353">
        <v>0</v>
      </c>
      <c r="K29" s="353">
        <v>0</v>
      </c>
      <c r="L29" s="353">
        <v>33.799999999999997</v>
      </c>
      <c r="M29" s="353">
        <v>283.20999999999998</v>
      </c>
      <c r="N29" s="354">
        <v>479.87</v>
      </c>
    </row>
    <row r="32" spans="1:19" ht="27.75" customHeight="1" x14ac:dyDescent="0.25">
      <c r="A32" s="645"/>
      <c r="B32" s="645"/>
      <c r="C32" s="645"/>
      <c r="D32" s="645"/>
      <c r="E32" s="645"/>
      <c r="F32" s="645"/>
      <c r="G32" s="645"/>
      <c r="H32" s="645"/>
      <c r="I32" s="645"/>
      <c r="J32" s="645"/>
      <c r="K32" s="645"/>
      <c r="L32" s="645"/>
      <c r="M32" s="645"/>
      <c r="N32" s="645"/>
    </row>
    <row r="33" spans="1:14" x14ac:dyDescent="0.25">
      <c r="A33" s="654"/>
      <c r="B33" s="654"/>
      <c r="C33" s="654"/>
      <c r="D33" s="654"/>
      <c r="E33" s="654"/>
      <c r="F33" s="654"/>
      <c r="G33" s="654"/>
      <c r="H33" s="654"/>
      <c r="I33" s="654"/>
      <c r="J33" s="654"/>
      <c r="K33" s="654"/>
      <c r="L33" s="654"/>
      <c r="M33" s="654"/>
      <c r="N33" s="654"/>
    </row>
    <row r="34" spans="1:14" ht="28.5" customHeight="1" x14ac:dyDescent="0.25">
      <c r="A34" s="645"/>
      <c r="B34" s="645"/>
      <c r="C34" s="645"/>
      <c r="D34" s="645"/>
      <c r="E34" s="645"/>
      <c r="F34" s="645"/>
      <c r="G34" s="645"/>
      <c r="H34" s="645"/>
      <c r="I34" s="645"/>
      <c r="J34" s="645"/>
      <c r="K34" s="645"/>
      <c r="L34" s="645"/>
      <c r="M34" s="645"/>
      <c r="N34" s="645"/>
    </row>
    <row r="35" spans="1:14" ht="27.75" customHeight="1" x14ac:dyDescent="0.25">
      <c r="A35" s="645"/>
      <c r="B35" s="645"/>
      <c r="C35" s="645"/>
      <c r="D35" s="645"/>
      <c r="E35" s="645"/>
      <c r="F35" s="645"/>
      <c r="G35" s="645"/>
      <c r="H35" s="645"/>
      <c r="I35" s="645"/>
      <c r="J35" s="645"/>
      <c r="K35" s="645"/>
      <c r="L35" s="645"/>
      <c r="M35" s="645"/>
      <c r="N35" s="645"/>
    </row>
    <row r="36" spans="1:14" x14ac:dyDescent="0.25">
      <c r="A36" s="645"/>
      <c r="B36" s="645"/>
      <c r="C36" s="645"/>
      <c r="D36" s="645"/>
      <c r="E36" s="645"/>
      <c r="F36" s="645"/>
      <c r="G36" s="645"/>
      <c r="H36" s="645"/>
      <c r="I36" s="645"/>
      <c r="J36" s="645"/>
      <c r="K36" s="645"/>
      <c r="L36" s="645"/>
      <c r="M36" s="645"/>
      <c r="N36" s="645"/>
    </row>
    <row r="37" spans="1:14" x14ac:dyDescent="0.25">
      <c r="A37" s="645"/>
      <c r="B37" s="645"/>
      <c r="C37" s="645"/>
      <c r="D37" s="645"/>
      <c r="E37" s="645"/>
      <c r="F37" s="645"/>
      <c r="G37" s="645"/>
      <c r="H37" s="645"/>
      <c r="I37" s="645"/>
      <c r="J37" s="645"/>
      <c r="K37" s="645"/>
      <c r="L37" s="645"/>
      <c r="M37" s="645"/>
      <c r="N37" s="645"/>
    </row>
  </sheetData>
  <sheetProtection password="CC6B" sheet="1" objects="1" scenarios="1"/>
  <mergeCells count="12">
    <mergeCell ref="A33:N33"/>
    <mergeCell ref="A34:N34"/>
    <mergeCell ref="A35:N35"/>
    <mergeCell ref="A36:N36"/>
    <mergeCell ref="A37:N37"/>
    <mergeCell ref="A1:N1"/>
    <mergeCell ref="M2:M3"/>
    <mergeCell ref="N2:N3"/>
    <mergeCell ref="A32:N32"/>
    <mergeCell ref="A2:A3"/>
    <mergeCell ref="B2:H2"/>
    <mergeCell ref="I2:L2"/>
  </mergeCells>
  <pageMargins left="0.70866141732283472" right="0.70866141732283472" top="0.74803149606299213" bottom="0.74803149606299213" header="0.31496062992125984" footer="0.31496062992125984"/>
  <pageSetup paperSize="9" scale="70" firstPageNumber="120" fitToHeight="0" orientation="landscape" useFirstPageNumber="1" r:id="rId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"/>
  <sheetViews>
    <sheetView zoomScaleNormal="100" workbookViewId="0">
      <selection activeCell="F7" sqref="F7"/>
    </sheetView>
  </sheetViews>
  <sheetFormatPr defaultColWidth="9.140625" defaultRowHeight="12.75" x14ac:dyDescent="0.2"/>
  <cols>
    <col min="1" max="1" width="21.28515625" style="2" customWidth="1"/>
    <col min="2" max="25" width="8.85546875" style="310" customWidth="1"/>
    <col min="26" max="16384" width="9.140625" style="1"/>
  </cols>
  <sheetData>
    <row r="1" spans="1:25" ht="42.75" customHeight="1" thickBot="1" x14ac:dyDescent="0.25">
      <c r="A1" s="637" t="s">
        <v>378</v>
      </c>
      <c r="B1" s="663"/>
      <c r="C1" s="663"/>
      <c r="D1" s="663"/>
      <c r="E1" s="663"/>
      <c r="F1" s="663"/>
      <c r="G1" s="663"/>
      <c r="H1" s="663"/>
      <c r="I1" s="663"/>
      <c r="J1" s="663"/>
      <c r="K1" s="663"/>
      <c r="L1" s="663"/>
      <c r="M1" s="663"/>
      <c r="N1" s="663"/>
      <c r="O1" s="663"/>
      <c r="P1" s="663"/>
      <c r="Q1" s="663"/>
      <c r="R1" s="663"/>
      <c r="S1" s="663"/>
      <c r="T1" s="663"/>
      <c r="U1" s="663"/>
      <c r="V1" s="663"/>
      <c r="W1" s="663"/>
      <c r="X1" s="663"/>
      <c r="Y1" s="664"/>
    </row>
    <row r="2" spans="1:25" s="5" customFormat="1" ht="17.25" customHeight="1" x14ac:dyDescent="0.2">
      <c r="A2" s="646" t="s">
        <v>290</v>
      </c>
      <c r="B2" s="660" t="s">
        <v>20</v>
      </c>
      <c r="C2" s="661"/>
      <c r="D2" s="661"/>
      <c r="E2" s="661"/>
      <c r="F2" s="661"/>
      <c r="G2" s="661"/>
      <c r="H2" s="661"/>
      <c r="I2" s="661"/>
      <c r="J2" s="661"/>
      <c r="K2" s="661"/>
      <c r="L2" s="661"/>
      <c r="M2" s="661"/>
      <c r="N2" s="661"/>
      <c r="O2" s="662"/>
      <c r="P2" s="660" t="s">
        <v>216</v>
      </c>
      <c r="Q2" s="661"/>
      <c r="R2" s="661"/>
      <c r="S2" s="661"/>
      <c r="T2" s="661"/>
      <c r="U2" s="661"/>
      <c r="V2" s="651" t="s">
        <v>185</v>
      </c>
      <c r="W2" s="653"/>
      <c r="X2" s="667" t="s">
        <v>4</v>
      </c>
      <c r="Y2" s="670" t="s">
        <v>96</v>
      </c>
    </row>
    <row r="3" spans="1:25" s="5" customFormat="1" ht="52.5" customHeight="1" x14ac:dyDescent="0.2">
      <c r="A3" s="659"/>
      <c r="B3" s="656" t="s">
        <v>21</v>
      </c>
      <c r="C3" s="656"/>
      <c r="D3" s="656" t="s">
        <v>22</v>
      </c>
      <c r="E3" s="656"/>
      <c r="F3" s="656" t="s">
        <v>23</v>
      </c>
      <c r="G3" s="656"/>
      <c r="H3" s="656" t="s">
        <v>24</v>
      </c>
      <c r="I3" s="656"/>
      <c r="J3" s="656" t="s">
        <v>25</v>
      </c>
      <c r="K3" s="656"/>
      <c r="L3" s="656" t="s">
        <v>53</v>
      </c>
      <c r="M3" s="656"/>
      <c r="N3" s="657" t="s">
        <v>213</v>
      </c>
      <c r="O3" s="658"/>
      <c r="P3" s="657" t="s">
        <v>186</v>
      </c>
      <c r="Q3" s="658"/>
      <c r="R3" s="657" t="s">
        <v>220</v>
      </c>
      <c r="S3" s="658"/>
      <c r="T3" s="657" t="s">
        <v>187</v>
      </c>
      <c r="U3" s="658"/>
      <c r="V3" s="665"/>
      <c r="W3" s="666"/>
      <c r="X3" s="668"/>
      <c r="Y3" s="671"/>
    </row>
    <row r="4" spans="1:25" s="5" customFormat="1" ht="13.5" customHeight="1" thickBot="1" x14ac:dyDescent="0.25">
      <c r="A4" s="647"/>
      <c r="B4" s="250" t="s">
        <v>4</v>
      </c>
      <c r="C4" s="250" t="s">
        <v>26</v>
      </c>
      <c r="D4" s="250" t="s">
        <v>4</v>
      </c>
      <c r="E4" s="250" t="s">
        <v>26</v>
      </c>
      <c r="F4" s="250" t="s">
        <v>4</v>
      </c>
      <c r="G4" s="250" t="s">
        <v>26</v>
      </c>
      <c r="H4" s="250" t="s">
        <v>4</v>
      </c>
      <c r="I4" s="250" t="s">
        <v>26</v>
      </c>
      <c r="J4" s="250" t="s">
        <v>4</v>
      </c>
      <c r="K4" s="250" t="s">
        <v>26</v>
      </c>
      <c r="L4" s="250" t="s">
        <v>4</v>
      </c>
      <c r="M4" s="250" t="s">
        <v>26</v>
      </c>
      <c r="N4" s="250" t="s">
        <v>4</v>
      </c>
      <c r="O4" s="250" t="s">
        <v>26</v>
      </c>
      <c r="P4" s="250" t="s">
        <v>4</v>
      </c>
      <c r="Q4" s="250" t="s">
        <v>26</v>
      </c>
      <c r="R4" s="250" t="s">
        <v>4</v>
      </c>
      <c r="S4" s="250" t="s">
        <v>26</v>
      </c>
      <c r="T4" s="250" t="s">
        <v>4</v>
      </c>
      <c r="U4" s="250" t="s">
        <v>26</v>
      </c>
      <c r="V4" s="250" t="s">
        <v>4</v>
      </c>
      <c r="W4" s="250" t="s">
        <v>26</v>
      </c>
      <c r="X4" s="669"/>
      <c r="Y4" s="672"/>
    </row>
    <row r="5" spans="1:25" s="6" customFormat="1" ht="12.75" customHeight="1" x14ac:dyDescent="0.2">
      <c r="A5" s="82" t="s">
        <v>27</v>
      </c>
      <c r="B5" s="362"/>
      <c r="C5" s="362"/>
      <c r="D5" s="362"/>
      <c r="E5" s="362"/>
      <c r="F5" s="362">
        <v>11</v>
      </c>
      <c r="G5" s="362">
        <v>3</v>
      </c>
      <c r="H5" s="362">
        <v>6</v>
      </c>
      <c r="I5" s="362">
        <v>4</v>
      </c>
      <c r="J5" s="362">
        <v>2</v>
      </c>
      <c r="K5" s="362">
        <v>1</v>
      </c>
      <c r="L5" s="362"/>
      <c r="M5" s="362"/>
      <c r="N5" s="362"/>
      <c r="O5" s="362"/>
      <c r="P5" s="362"/>
      <c r="Q5" s="362"/>
      <c r="R5" s="362"/>
      <c r="S5" s="362"/>
      <c r="T5" s="362">
        <v>26</v>
      </c>
      <c r="U5" s="362">
        <v>16</v>
      </c>
      <c r="V5" s="362">
        <v>46</v>
      </c>
      <c r="W5" s="362">
        <v>24</v>
      </c>
      <c r="X5" s="363">
        <v>86</v>
      </c>
      <c r="Y5" s="364">
        <v>48</v>
      </c>
    </row>
    <row r="6" spans="1:25" s="6" customFormat="1" ht="12.75" customHeight="1" x14ac:dyDescent="0.2">
      <c r="A6" s="14" t="s">
        <v>28</v>
      </c>
      <c r="B6" s="365"/>
      <c r="C6" s="365"/>
      <c r="D6" s="365">
        <v>5</v>
      </c>
      <c r="E6" s="365"/>
      <c r="F6" s="365">
        <v>104</v>
      </c>
      <c r="G6" s="365">
        <v>40</v>
      </c>
      <c r="H6" s="365">
        <v>5</v>
      </c>
      <c r="I6" s="365">
        <v>4</v>
      </c>
      <c r="J6" s="365">
        <v>10</v>
      </c>
      <c r="K6" s="365">
        <v>4</v>
      </c>
      <c r="L6" s="365"/>
      <c r="M6" s="365"/>
      <c r="N6" s="365"/>
      <c r="O6" s="365"/>
      <c r="P6" s="365"/>
      <c r="Q6" s="365"/>
      <c r="R6" s="365"/>
      <c r="S6" s="365"/>
      <c r="T6" s="365">
        <v>40</v>
      </c>
      <c r="U6" s="365">
        <v>18</v>
      </c>
      <c r="V6" s="365">
        <v>95</v>
      </c>
      <c r="W6" s="365">
        <v>59</v>
      </c>
      <c r="X6" s="312">
        <v>258</v>
      </c>
      <c r="Y6" s="314">
        <v>125</v>
      </c>
    </row>
    <row r="7" spans="1:25" s="6" customFormat="1" ht="12.75" customHeight="1" x14ac:dyDescent="0.2">
      <c r="A7" s="14" t="s">
        <v>29</v>
      </c>
      <c r="B7" s="365">
        <v>2</v>
      </c>
      <c r="C7" s="365"/>
      <c r="D7" s="365">
        <v>36</v>
      </c>
      <c r="E7" s="365">
        <v>8</v>
      </c>
      <c r="F7" s="365">
        <v>143</v>
      </c>
      <c r="G7" s="365">
        <v>53</v>
      </c>
      <c r="H7" s="365">
        <v>3</v>
      </c>
      <c r="I7" s="365">
        <v>3</v>
      </c>
      <c r="J7" s="365">
        <v>7</v>
      </c>
      <c r="K7" s="365">
        <v>4</v>
      </c>
      <c r="L7" s="365"/>
      <c r="M7" s="365"/>
      <c r="N7" s="365"/>
      <c r="O7" s="365"/>
      <c r="P7" s="365"/>
      <c r="Q7" s="365"/>
      <c r="R7" s="365"/>
      <c r="S7" s="365"/>
      <c r="T7" s="365">
        <v>26</v>
      </c>
      <c r="U7" s="365">
        <v>15</v>
      </c>
      <c r="V7" s="365">
        <v>133</v>
      </c>
      <c r="W7" s="365">
        <v>103</v>
      </c>
      <c r="X7" s="312">
        <v>351</v>
      </c>
      <c r="Y7" s="314">
        <v>186</v>
      </c>
    </row>
    <row r="8" spans="1:25" s="6" customFormat="1" ht="12.75" customHeight="1" x14ac:dyDescent="0.2">
      <c r="A8" s="14" t="s">
        <v>30</v>
      </c>
      <c r="B8" s="365">
        <v>12</v>
      </c>
      <c r="C8" s="365">
        <v>3</v>
      </c>
      <c r="D8" s="365">
        <v>31</v>
      </c>
      <c r="E8" s="365">
        <v>15</v>
      </c>
      <c r="F8" s="365">
        <v>72</v>
      </c>
      <c r="G8" s="365">
        <v>31</v>
      </c>
      <c r="H8" s="365">
        <v>2</v>
      </c>
      <c r="I8" s="365">
        <v>1</v>
      </c>
      <c r="J8" s="365"/>
      <c r="K8" s="365"/>
      <c r="L8" s="365"/>
      <c r="M8" s="365"/>
      <c r="N8" s="365"/>
      <c r="O8" s="365"/>
      <c r="P8" s="365"/>
      <c r="Q8" s="365"/>
      <c r="R8" s="365"/>
      <c r="S8" s="365"/>
      <c r="T8" s="365">
        <v>9</v>
      </c>
      <c r="U8" s="365">
        <v>3</v>
      </c>
      <c r="V8" s="365">
        <v>118</v>
      </c>
      <c r="W8" s="365">
        <v>90</v>
      </c>
      <c r="X8" s="312">
        <v>251</v>
      </c>
      <c r="Y8" s="314">
        <v>143</v>
      </c>
    </row>
    <row r="9" spans="1:25" s="6" customFormat="1" x14ac:dyDescent="0.2">
      <c r="A9" s="14" t="s">
        <v>31</v>
      </c>
      <c r="B9" s="365">
        <v>11</v>
      </c>
      <c r="C9" s="365">
        <v>2</v>
      </c>
      <c r="D9" s="365">
        <v>25</v>
      </c>
      <c r="E9" s="365">
        <v>10</v>
      </c>
      <c r="F9" s="365">
        <v>31</v>
      </c>
      <c r="G9" s="365">
        <v>13</v>
      </c>
      <c r="H9" s="365"/>
      <c r="I9" s="365"/>
      <c r="J9" s="365">
        <v>2</v>
      </c>
      <c r="K9" s="365"/>
      <c r="L9" s="365"/>
      <c r="M9" s="365"/>
      <c r="N9" s="365"/>
      <c r="O9" s="365"/>
      <c r="P9" s="365"/>
      <c r="Q9" s="365"/>
      <c r="R9" s="365"/>
      <c r="S9" s="365"/>
      <c r="T9" s="365">
        <v>6</v>
      </c>
      <c r="U9" s="365">
        <v>2</v>
      </c>
      <c r="V9" s="365">
        <v>39</v>
      </c>
      <c r="W9" s="365">
        <v>21</v>
      </c>
      <c r="X9" s="312">
        <v>112</v>
      </c>
      <c r="Y9" s="314">
        <v>48</v>
      </c>
    </row>
    <row r="10" spans="1:25" s="6" customFormat="1" x14ac:dyDescent="0.2">
      <c r="A10" s="14" t="s">
        <v>32</v>
      </c>
      <c r="B10" s="365">
        <v>9</v>
      </c>
      <c r="C10" s="365"/>
      <c r="D10" s="365">
        <v>27</v>
      </c>
      <c r="E10" s="365">
        <v>4</v>
      </c>
      <c r="F10" s="365">
        <v>6</v>
      </c>
      <c r="G10" s="365">
        <v>1</v>
      </c>
      <c r="H10" s="365"/>
      <c r="I10" s="365"/>
      <c r="J10" s="365"/>
      <c r="K10" s="365"/>
      <c r="L10" s="365"/>
      <c r="M10" s="365"/>
      <c r="N10" s="365"/>
      <c r="O10" s="365"/>
      <c r="P10" s="365"/>
      <c r="Q10" s="365"/>
      <c r="R10" s="365"/>
      <c r="S10" s="365"/>
      <c r="T10" s="365">
        <v>4</v>
      </c>
      <c r="U10" s="365">
        <v>2</v>
      </c>
      <c r="V10" s="365">
        <v>11</v>
      </c>
      <c r="W10" s="365">
        <v>7</v>
      </c>
      <c r="X10" s="312">
        <v>57</v>
      </c>
      <c r="Y10" s="314">
        <v>14</v>
      </c>
    </row>
    <row r="11" spans="1:25" ht="13.5" thickBot="1" x14ac:dyDescent="0.25">
      <c r="A11" s="248" t="s">
        <v>4</v>
      </c>
      <c r="B11" s="330">
        <v>34</v>
      </c>
      <c r="C11" s="330">
        <v>5</v>
      </c>
      <c r="D11" s="330">
        <v>124</v>
      </c>
      <c r="E11" s="330">
        <v>37</v>
      </c>
      <c r="F11" s="330">
        <v>367</v>
      </c>
      <c r="G11" s="330">
        <v>141</v>
      </c>
      <c r="H11" s="330">
        <v>16</v>
      </c>
      <c r="I11" s="330">
        <v>12</v>
      </c>
      <c r="J11" s="330">
        <v>21</v>
      </c>
      <c r="K11" s="330">
        <v>9</v>
      </c>
      <c r="L11" s="330">
        <v>0</v>
      </c>
      <c r="M11" s="330">
        <v>0</v>
      </c>
      <c r="N11" s="330">
        <v>0</v>
      </c>
      <c r="O11" s="330">
        <v>0</v>
      </c>
      <c r="P11" s="330">
        <v>0</v>
      </c>
      <c r="Q11" s="330">
        <v>0</v>
      </c>
      <c r="R11" s="330">
        <v>0</v>
      </c>
      <c r="S11" s="330">
        <v>0</v>
      </c>
      <c r="T11" s="330">
        <v>111</v>
      </c>
      <c r="U11" s="330">
        <v>56</v>
      </c>
      <c r="V11" s="330">
        <v>442</v>
      </c>
      <c r="W11" s="330">
        <v>304</v>
      </c>
      <c r="X11" s="330">
        <v>1115</v>
      </c>
      <c r="Y11" s="349">
        <v>564</v>
      </c>
    </row>
    <row r="12" spans="1:25" ht="15" customHeight="1" x14ac:dyDescent="0.2"/>
    <row r="13" spans="1:25" ht="15" customHeight="1" x14ac:dyDescent="0.2"/>
    <row r="14" spans="1:25" ht="15" customHeight="1" x14ac:dyDescent="0.2"/>
    <row r="15" spans="1:25" ht="15" customHeight="1" x14ac:dyDescent="0.2"/>
    <row r="16" spans="1:25" ht="45" customHeight="1" x14ac:dyDescent="0.2"/>
    <row r="17" spans="1:15" ht="15" customHeight="1" x14ac:dyDescent="0.2"/>
    <row r="18" spans="1:15" ht="15" customHeight="1" x14ac:dyDescent="0.2"/>
    <row r="19" spans="1:15" x14ac:dyDescent="0.2">
      <c r="A19" s="655"/>
      <c r="B19" s="655"/>
      <c r="C19" s="655"/>
      <c r="D19" s="655"/>
      <c r="E19" s="655"/>
      <c r="F19" s="655"/>
      <c r="G19" s="655"/>
      <c r="H19" s="655"/>
      <c r="I19" s="655"/>
      <c r="J19" s="655"/>
      <c r="K19" s="655"/>
      <c r="L19" s="655"/>
      <c r="M19" s="655"/>
      <c r="N19" s="366"/>
      <c r="O19" s="366"/>
    </row>
    <row r="21" spans="1:15" ht="15" x14ac:dyDescent="0.25">
      <c r="A21" s="106"/>
      <c r="B21" s="367"/>
      <c r="C21" s="367"/>
      <c r="D21" s="367"/>
    </row>
    <row r="22" spans="1:15" ht="12.75" customHeight="1" x14ac:dyDescent="0.25">
      <c r="A22" s="106"/>
      <c r="B22" s="367"/>
      <c r="C22" s="367"/>
      <c r="D22" s="367"/>
    </row>
    <row r="23" spans="1:15" ht="12.75" customHeight="1" x14ac:dyDescent="0.25">
      <c r="A23" s="106"/>
      <c r="B23" s="367"/>
      <c r="C23" s="367"/>
      <c r="D23" s="367"/>
    </row>
  </sheetData>
  <sheetProtection password="CC6B" sheet="1" objects="1" scenarios="1"/>
  <mergeCells count="18">
    <mergeCell ref="A1:Y1"/>
    <mergeCell ref="V2:W3"/>
    <mergeCell ref="X2:X4"/>
    <mergeCell ref="Y2:Y4"/>
    <mergeCell ref="B3:C3"/>
    <mergeCell ref="D3:E3"/>
    <mergeCell ref="F3:G3"/>
    <mergeCell ref="N3:O3"/>
    <mergeCell ref="R3:S3"/>
    <mergeCell ref="T3:U3"/>
    <mergeCell ref="A19:M19"/>
    <mergeCell ref="H3:I3"/>
    <mergeCell ref="J3:K3"/>
    <mergeCell ref="L3:M3"/>
    <mergeCell ref="P3:Q3"/>
    <mergeCell ref="A2:A4"/>
    <mergeCell ref="P2:U2"/>
    <mergeCell ref="B2:O2"/>
  </mergeCells>
  <pageMargins left="0.23622047244094491" right="0.23622047244094491" top="0.74803149606299213" bottom="0.74803149606299213" header="0.31496062992125984" footer="0.31496062992125984"/>
  <pageSetup paperSize="9" scale="61" firstPageNumber="121" fitToHeight="0" orientation="landscape" useFirstPageNumber="1" r:id="rId1"/>
  <headerFoot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R137"/>
  <sheetViews>
    <sheetView zoomScaleNormal="100" workbookViewId="0">
      <selection sqref="A1:M1"/>
    </sheetView>
  </sheetViews>
  <sheetFormatPr defaultColWidth="9.140625" defaultRowHeight="12.75" x14ac:dyDescent="0.2"/>
  <cols>
    <col min="1" max="1" width="31.140625" style="2" customWidth="1"/>
    <col min="2" max="13" width="10.85546875" style="1" customWidth="1"/>
    <col min="14" max="16384" width="9.140625" style="1"/>
  </cols>
  <sheetData>
    <row r="1" spans="1:18" ht="42.75" customHeight="1" x14ac:dyDescent="0.25">
      <c r="A1" s="609" t="s">
        <v>164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1"/>
      <c r="O1" s="45"/>
    </row>
    <row r="2" spans="1:18" s="5" customFormat="1" ht="30" customHeight="1" x14ac:dyDescent="0.2">
      <c r="A2" s="236" t="s">
        <v>311</v>
      </c>
      <c r="B2" s="684" t="s">
        <v>20</v>
      </c>
      <c r="C2" s="685"/>
      <c r="D2" s="685"/>
      <c r="E2" s="685"/>
      <c r="F2" s="685"/>
      <c r="G2" s="685"/>
      <c r="H2" s="685"/>
      <c r="I2" s="686"/>
      <c r="J2" s="567" t="s">
        <v>332</v>
      </c>
      <c r="K2" s="568"/>
      <c r="L2" s="146" t="s">
        <v>4</v>
      </c>
      <c r="M2" s="148" t="s">
        <v>96</v>
      </c>
      <c r="N2" s="61"/>
      <c r="O2" s="28"/>
      <c r="Q2" s="28"/>
      <c r="R2" s="28"/>
    </row>
    <row r="3" spans="1:18" s="5" customFormat="1" ht="12.75" customHeight="1" x14ac:dyDescent="0.2">
      <c r="A3" s="204" t="s">
        <v>312</v>
      </c>
      <c r="B3" s="687"/>
      <c r="C3" s="688"/>
      <c r="D3" s="688"/>
      <c r="E3" s="688"/>
      <c r="F3" s="688"/>
      <c r="G3" s="688"/>
      <c r="H3" s="688"/>
      <c r="I3" s="688"/>
      <c r="J3" s="688"/>
      <c r="K3" s="688"/>
      <c r="L3" s="689"/>
      <c r="M3" s="86"/>
    </row>
    <row r="4" spans="1:18" s="5" customFormat="1" ht="18" customHeight="1" x14ac:dyDescent="0.2">
      <c r="A4" s="85"/>
      <c r="B4" s="674" t="s">
        <v>35</v>
      </c>
      <c r="C4" s="675"/>
      <c r="D4" s="674" t="s">
        <v>36</v>
      </c>
      <c r="E4" s="675"/>
      <c r="F4" s="674" t="s">
        <v>38</v>
      </c>
      <c r="G4" s="675"/>
      <c r="H4" s="674" t="s">
        <v>37</v>
      </c>
      <c r="I4" s="675"/>
      <c r="J4" s="676" t="s">
        <v>4</v>
      </c>
      <c r="K4" s="676" t="s">
        <v>26</v>
      </c>
      <c r="L4" s="678"/>
      <c r="M4" s="682"/>
    </row>
    <row r="5" spans="1:18" s="5" customFormat="1" ht="15" customHeight="1" x14ac:dyDescent="0.2">
      <c r="A5" s="9" t="s">
        <v>33</v>
      </c>
      <c r="B5" s="145" t="s">
        <v>4</v>
      </c>
      <c r="C5" s="145" t="s">
        <v>26</v>
      </c>
      <c r="D5" s="145" t="s">
        <v>4</v>
      </c>
      <c r="E5" s="145" t="s">
        <v>26</v>
      </c>
      <c r="F5" s="145" t="s">
        <v>4</v>
      </c>
      <c r="G5" s="145" t="s">
        <v>26</v>
      </c>
      <c r="H5" s="145" t="s">
        <v>4</v>
      </c>
      <c r="I5" s="145" t="s">
        <v>26</v>
      </c>
      <c r="J5" s="677"/>
      <c r="K5" s="677"/>
      <c r="L5" s="679"/>
      <c r="M5" s="683"/>
    </row>
    <row r="6" spans="1:18" s="6" customFormat="1" ht="12.75" customHeight="1" x14ac:dyDescent="0.2">
      <c r="A6" s="33" t="s">
        <v>34</v>
      </c>
      <c r="B6" s="176">
        <v>1</v>
      </c>
      <c r="C6" s="177" t="s">
        <v>295</v>
      </c>
      <c r="D6" s="178">
        <v>2</v>
      </c>
      <c r="E6" s="178" t="s">
        <v>295</v>
      </c>
      <c r="F6" s="178">
        <v>2</v>
      </c>
      <c r="G6" s="178">
        <v>2</v>
      </c>
      <c r="H6" s="178">
        <v>1</v>
      </c>
      <c r="I6" s="178" t="s">
        <v>295</v>
      </c>
      <c r="J6" s="178">
        <v>18</v>
      </c>
      <c r="K6" s="178">
        <v>6</v>
      </c>
      <c r="L6" s="179">
        <f t="shared" ref="L6:M9" si="0">SUM(J6,H6,F6,D6,B6)</f>
        <v>24</v>
      </c>
      <c r="M6" s="180">
        <f t="shared" si="0"/>
        <v>8</v>
      </c>
    </row>
    <row r="7" spans="1:18" s="6" customFormat="1" ht="12.75" customHeight="1" x14ac:dyDescent="0.2">
      <c r="A7" s="33" t="s">
        <v>80</v>
      </c>
      <c r="B7" s="176" t="s">
        <v>295</v>
      </c>
      <c r="C7" s="177" t="s">
        <v>295</v>
      </c>
      <c r="D7" s="178">
        <v>4</v>
      </c>
      <c r="E7" s="178">
        <v>1</v>
      </c>
      <c r="F7" s="178">
        <v>2</v>
      </c>
      <c r="G7" s="178">
        <v>1</v>
      </c>
      <c r="H7" s="178" t="s">
        <v>295</v>
      </c>
      <c r="I7" s="178" t="s">
        <v>295</v>
      </c>
      <c r="J7" s="178">
        <v>2</v>
      </c>
      <c r="K7" s="178" t="s">
        <v>295</v>
      </c>
      <c r="L7" s="179">
        <f t="shared" si="0"/>
        <v>8</v>
      </c>
      <c r="M7" s="180">
        <f t="shared" si="0"/>
        <v>2</v>
      </c>
    </row>
    <row r="8" spans="1:18" s="6" customFormat="1" ht="12.75" customHeight="1" x14ac:dyDescent="0.2">
      <c r="A8" s="33" t="s">
        <v>81</v>
      </c>
      <c r="B8" s="176" t="s">
        <v>295</v>
      </c>
      <c r="C8" s="177" t="s">
        <v>295</v>
      </c>
      <c r="D8" s="178">
        <v>1</v>
      </c>
      <c r="E8" s="178" t="s">
        <v>295</v>
      </c>
      <c r="F8" s="178" t="s">
        <v>295</v>
      </c>
      <c r="G8" s="178" t="s">
        <v>295</v>
      </c>
      <c r="H8" s="178">
        <v>1</v>
      </c>
      <c r="I8" s="178">
        <v>1</v>
      </c>
      <c r="J8" s="178">
        <v>3</v>
      </c>
      <c r="K8" s="178">
        <v>3</v>
      </c>
      <c r="L8" s="179">
        <f t="shared" si="0"/>
        <v>5</v>
      </c>
      <c r="M8" s="180">
        <f t="shared" si="0"/>
        <v>4</v>
      </c>
    </row>
    <row r="9" spans="1:18" s="6" customFormat="1" ht="12.75" customHeight="1" x14ac:dyDescent="0.2">
      <c r="A9" s="33" t="s">
        <v>163</v>
      </c>
      <c r="B9" s="176">
        <v>1</v>
      </c>
      <c r="C9" s="177">
        <v>1</v>
      </c>
      <c r="D9" s="178">
        <v>11</v>
      </c>
      <c r="E9" s="178">
        <v>5</v>
      </c>
      <c r="F9" s="178">
        <v>22</v>
      </c>
      <c r="G9" s="178">
        <v>11</v>
      </c>
      <c r="H9" s="178">
        <v>13</v>
      </c>
      <c r="I9" s="178">
        <v>6</v>
      </c>
      <c r="J9" s="178">
        <v>2</v>
      </c>
      <c r="K9" s="178">
        <v>2</v>
      </c>
      <c r="L9" s="179">
        <f t="shared" si="0"/>
        <v>49</v>
      </c>
      <c r="M9" s="180">
        <f t="shared" si="0"/>
        <v>25</v>
      </c>
    </row>
    <row r="10" spans="1:18" s="6" customFormat="1" ht="13.5" thickBot="1" x14ac:dyDescent="0.25">
      <c r="A10" s="12" t="s">
        <v>4</v>
      </c>
      <c r="B10" s="181">
        <f t="shared" ref="B10:M10" si="1">SUM(B5:B9)</f>
        <v>2</v>
      </c>
      <c r="C10" s="181">
        <f t="shared" si="1"/>
        <v>1</v>
      </c>
      <c r="D10" s="181">
        <f t="shared" si="1"/>
        <v>18</v>
      </c>
      <c r="E10" s="181">
        <f t="shared" si="1"/>
        <v>6</v>
      </c>
      <c r="F10" s="181">
        <f t="shared" si="1"/>
        <v>26</v>
      </c>
      <c r="G10" s="181">
        <f t="shared" si="1"/>
        <v>14</v>
      </c>
      <c r="H10" s="181">
        <f t="shared" si="1"/>
        <v>15</v>
      </c>
      <c r="I10" s="181">
        <f t="shared" si="1"/>
        <v>7</v>
      </c>
      <c r="J10" s="181">
        <f t="shared" si="1"/>
        <v>25</v>
      </c>
      <c r="K10" s="181">
        <f t="shared" si="1"/>
        <v>11</v>
      </c>
      <c r="L10" s="181">
        <f t="shared" si="1"/>
        <v>86</v>
      </c>
      <c r="M10" s="182">
        <f t="shared" si="1"/>
        <v>39</v>
      </c>
    </row>
    <row r="11" spans="1:18" s="6" customFormat="1" x14ac:dyDescent="0.2">
      <c r="A11" s="204" t="s">
        <v>235</v>
      </c>
      <c r="B11" s="687"/>
      <c r="C11" s="688"/>
      <c r="D11" s="688"/>
      <c r="E11" s="688"/>
      <c r="F11" s="688"/>
      <c r="G11" s="688"/>
      <c r="H11" s="688"/>
      <c r="I11" s="688"/>
      <c r="J11" s="688"/>
      <c r="K11" s="688"/>
      <c r="L11" s="689"/>
      <c r="M11" s="86"/>
    </row>
    <row r="12" spans="1:18" s="6" customFormat="1" x14ac:dyDescent="0.2">
      <c r="A12" s="85"/>
      <c r="B12" s="674" t="s">
        <v>35</v>
      </c>
      <c r="C12" s="675"/>
      <c r="D12" s="674" t="s">
        <v>36</v>
      </c>
      <c r="E12" s="675"/>
      <c r="F12" s="674" t="s">
        <v>38</v>
      </c>
      <c r="G12" s="675"/>
      <c r="H12" s="674" t="s">
        <v>37</v>
      </c>
      <c r="I12" s="675"/>
      <c r="J12" s="676" t="s">
        <v>4</v>
      </c>
      <c r="K12" s="676" t="s">
        <v>26</v>
      </c>
      <c r="L12" s="678"/>
      <c r="M12" s="682"/>
    </row>
    <row r="13" spans="1:18" s="6" customFormat="1" x14ac:dyDescent="0.2">
      <c r="A13" s="9" t="s">
        <v>33</v>
      </c>
      <c r="B13" s="161" t="s">
        <v>4</v>
      </c>
      <c r="C13" s="161" t="s">
        <v>26</v>
      </c>
      <c r="D13" s="161" t="s">
        <v>4</v>
      </c>
      <c r="E13" s="161" t="s">
        <v>26</v>
      </c>
      <c r="F13" s="161" t="s">
        <v>4</v>
      </c>
      <c r="G13" s="161" t="s">
        <v>26</v>
      </c>
      <c r="H13" s="161" t="s">
        <v>4</v>
      </c>
      <c r="I13" s="161" t="s">
        <v>26</v>
      </c>
      <c r="J13" s="677"/>
      <c r="K13" s="677"/>
      <c r="L13" s="679"/>
      <c r="M13" s="683"/>
    </row>
    <row r="14" spans="1:18" s="6" customFormat="1" x14ac:dyDescent="0.2">
      <c r="A14" s="33" t="s">
        <v>34</v>
      </c>
      <c r="B14" s="83">
        <v>1</v>
      </c>
      <c r="C14" s="83"/>
      <c r="D14" s="83">
        <v>2</v>
      </c>
      <c r="E14" s="83">
        <v>1</v>
      </c>
      <c r="F14" s="83">
        <v>2</v>
      </c>
      <c r="G14" s="83">
        <v>1</v>
      </c>
      <c r="H14" s="83">
        <v>4</v>
      </c>
      <c r="I14" s="83"/>
      <c r="J14" s="83">
        <v>7</v>
      </c>
      <c r="K14" s="83">
        <v>2</v>
      </c>
      <c r="L14" s="87">
        <f t="shared" ref="L14:L18" si="2">SUM(B14,D14,F14,H14,J14)</f>
        <v>16</v>
      </c>
      <c r="M14" s="81">
        <f t="shared" ref="M14:M18" si="3">SUM(C14,E14,G14,I14,K14)</f>
        <v>4</v>
      </c>
    </row>
    <row r="15" spans="1:18" s="6" customFormat="1" x14ac:dyDescent="0.2">
      <c r="A15" s="33" t="s">
        <v>80</v>
      </c>
      <c r="B15" s="83">
        <v>1</v>
      </c>
      <c r="C15" s="83">
        <v>1</v>
      </c>
      <c r="D15" s="83">
        <v>6</v>
      </c>
      <c r="E15" s="83"/>
      <c r="F15" s="83">
        <v>3</v>
      </c>
      <c r="G15" s="83"/>
      <c r="H15" s="83">
        <v>3</v>
      </c>
      <c r="I15" s="83"/>
      <c r="J15" s="83">
        <v>1</v>
      </c>
      <c r="K15" s="83"/>
      <c r="L15" s="87">
        <f t="shared" si="2"/>
        <v>14</v>
      </c>
      <c r="M15" s="81">
        <f t="shared" si="3"/>
        <v>1</v>
      </c>
    </row>
    <row r="16" spans="1:18" s="6" customFormat="1" x14ac:dyDescent="0.2">
      <c r="A16" s="33" t="s">
        <v>81</v>
      </c>
      <c r="B16" s="83"/>
      <c r="C16" s="83"/>
      <c r="D16" s="83">
        <v>1</v>
      </c>
      <c r="E16" s="83"/>
      <c r="F16" s="83">
        <v>1</v>
      </c>
      <c r="G16" s="83"/>
      <c r="H16" s="83"/>
      <c r="I16" s="83"/>
      <c r="J16" s="83"/>
      <c r="K16" s="83"/>
      <c r="L16" s="87">
        <f t="shared" si="2"/>
        <v>2</v>
      </c>
      <c r="M16" s="81">
        <f t="shared" si="3"/>
        <v>0</v>
      </c>
    </row>
    <row r="17" spans="1:13" s="6" customFormat="1" x14ac:dyDescent="0.2">
      <c r="A17" s="33" t="s">
        <v>163</v>
      </c>
      <c r="B17" s="83">
        <v>1</v>
      </c>
      <c r="C17" s="83"/>
      <c r="D17" s="83">
        <v>2</v>
      </c>
      <c r="E17" s="83">
        <v>2</v>
      </c>
      <c r="F17" s="83">
        <v>11</v>
      </c>
      <c r="G17" s="83">
        <v>7</v>
      </c>
      <c r="H17" s="83">
        <v>3</v>
      </c>
      <c r="I17" s="83">
        <v>2</v>
      </c>
      <c r="J17" s="83"/>
      <c r="K17" s="83"/>
      <c r="L17" s="87">
        <f t="shared" si="2"/>
        <v>17</v>
      </c>
      <c r="M17" s="81">
        <f t="shared" si="3"/>
        <v>11</v>
      </c>
    </row>
    <row r="18" spans="1:13" s="6" customFormat="1" x14ac:dyDescent="0.2">
      <c r="A18" s="12" t="s">
        <v>4</v>
      </c>
      <c r="B18" s="87">
        <f t="shared" ref="B18:K18" si="4">SUM(B14:B17)</f>
        <v>3</v>
      </c>
      <c r="C18" s="87">
        <f t="shared" si="4"/>
        <v>1</v>
      </c>
      <c r="D18" s="87">
        <f t="shared" si="4"/>
        <v>11</v>
      </c>
      <c r="E18" s="87">
        <f t="shared" si="4"/>
        <v>3</v>
      </c>
      <c r="F18" s="87">
        <f t="shared" si="4"/>
        <v>17</v>
      </c>
      <c r="G18" s="87">
        <f t="shared" si="4"/>
        <v>8</v>
      </c>
      <c r="H18" s="87">
        <f t="shared" si="4"/>
        <v>10</v>
      </c>
      <c r="I18" s="87">
        <f t="shared" si="4"/>
        <v>2</v>
      </c>
      <c r="J18" s="87">
        <f t="shared" si="4"/>
        <v>8</v>
      </c>
      <c r="K18" s="87">
        <f t="shared" si="4"/>
        <v>2</v>
      </c>
      <c r="L18" s="87">
        <f t="shared" si="2"/>
        <v>49</v>
      </c>
      <c r="M18" s="81">
        <f t="shared" si="3"/>
        <v>16</v>
      </c>
    </row>
    <row r="19" spans="1:13" s="6" customFormat="1" x14ac:dyDescent="0.2">
      <c r="A19" s="204" t="s">
        <v>241</v>
      </c>
      <c r="B19" s="687"/>
      <c r="C19" s="688"/>
      <c r="D19" s="688"/>
      <c r="E19" s="688"/>
      <c r="F19" s="688"/>
      <c r="G19" s="688"/>
      <c r="H19" s="688"/>
      <c r="I19" s="688"/>
      <c r="J19" s="688"/>
      <c r="K19" s="688"/>
      <c r="L19" s="689"/>
      <c r="M19" s="86"/>
    </row>
    <row r="20" spans="1:13" s="6" customFormat="1" x14ac:dyDescent="0.2">
      <c r="A20" s="85"/>
      <c r="B20" s="674" t="s">
        <v>35</v>
      </c>
      <c r="C20" s="675"/>
      <c r="D20" s="674" t="s">
        <v>36</v>
      </c>
      <c r="E20" s="675"/>
      <c r="F20" s="674" t="s">
        <v>38</v>
      </c>
      <c r="G20" s="675"/>
      <c r="H20" s="674" t="s">
        <v>37</v>
      </c>
      <c r="I20" s="675"/>
      <c r="J20" s="676" t="s">
        <v>4</v>
      </c>
      <c r="K20" s="676" t="s">
        <v>26</v>
      </c>
      <c r="L20" s="678"/>
      <c r="M20" s="682"/>
    </row>
    <row r="21" spans="1:13" s="6" customFormat="1" x14ac:dyDescent="0.2">
      <c r="A21" s="9" t="s">
        <v>33</v>
      </c>
      <c r="B21" s="161" t="s">
        <v>4</v>
      </c>
      <c r="C21" s="161" t="s">
        <v>26</v>
      </c>
      <c r="D21" s="161" t="s">
        <v>4</v>
      </c>
      <c r="E21" s="161" t="s">
        <v>26</v>
      </c>
      <c r="F21" s="161" t="s">
        <v>4</v>
      </c>
      <c r="G21" s="161" t="s">
        <v>26</v>
      </c>
      <c r="H21" s="161" t="s">
        <v>4</v>
      </c>
      <c r="I21" s="161" t="s">
        <v>26</v>
      </c>
      <c r="J21" s="677"/>
      <c r="K21" s="677"/>
      <c r="L21" s="679"/>
      <c r="M21" s="683"/>
    </row>
    <row r="22" spans="1:13" s="6" customFormat="1" x14ac:dyDescent="0.2">
      <c r="A22" s="33" t="s">
        <v>34</v>
      </c>
      <c r="B22" s="83">
        <v>1</v>
      </c>
      <c r="C22" s="83"/>
      <c r="D22" s="83"/>
      <c r="E22" s="83"/>
      <c r="F22" s="83">
        <v>1</v>
      </c>
      <c r="G22" s="83">
        <v>1</v>
      </c>
      <c r="H22" s="83"/>
      <c r="I22" s="83"/>
      <c r="J22" s="83"/>
      <c r="K22" s="83"/>
      <c r="L22" s="87">
        <f t="shared" ref="L22:L26" si="5">SUM(B22,D22,F22,H22,J22)</f>
        <v>2</v>
      </c>
      <c r="M22" s="81">
        <f t="shared" ref="M22:M26" si="6">SUM(C22,E22,G22,I22,K22)</f>
        <v>1</v>
      </c>
    </row>
    <row r="23" spans="1:13" s="6" customFormat="1" x14ac:dyDescent="0.2">
      <c r="A23" s="33" t="s">
        <v>80</v>
      </c>
      <c r="B23" s="83"/>
      <c r="C23" s="83"/>
      <c r="D23" s="83">
        <v>3</v>
      </c>
      <c r="E23" s="83"/>
      <c r="F23" s="83"/>
      <c r="G23" s="83"/>
      <c r="H23" s="83">
        <v>6</v>
      </c>
      <c r="I23" s="83">
        <v>2</v>
      </c>
      <c r="J23" s="83">
        <v>4</v>
      </c>
      <c r="K23" s="83">
        <v>1</v>
      </c>
      <c r="L23" s="87">
        <f t="shared" si="5"/>
        <v>13</v>
      </c>
      <c r="M23" s="81">
        <f t="shared" si="6"/>
        <v>3</v>
      </c>
    </row>
    <row r="24" spans="1:13" s="6" customFormat="1" x14ac:dyDescent="0.2">
      <c r="A24" s="33" t="s">
        <v>81</v>
      </c>
      <c r="B24" s="83"/>
      <c r="C24" s="83"/>
      <c r="D24" s="83"/>
      <c r="E24" s="83"/>
      <c r="F24" s="83">
        <v>1</v>
      </c>
      <c r="G24" s="83"/>
      <c r="H24" s="83"/>
      <c r="I24" s="83"/>
      <c r="J24" s="83"/>
      <c r="K24" s="83"/>
      <c r="L24" s="87">
        <f t="shared" si="5"/>
        <v>1</v>
      </c>
      <c r="M24" s="81">
        <f t="shared" si="6"/>
        <v>0</v>
      </c>
    </row>
    <row r="25" spans="1:13" s="6" customFormat="1" x14ac:dyDescent="0.2">
      <c r="A25" s="33" t="s">
        <v>163</v>
      </c>
      <c r="B25" s="83">
        <v>5</v>
      </c>
      <c r="C25" s="83">
        <v>1</v>
      </c>
      <c r="D25" s="83">
        <v>12</v>
      </c>
      <c r="E25" s="83">
        <v>3</v>
      </c>
      <c r="F25" s="83">
        <v>8</v>
      </c>
      <c r="G25" s="83">
        <v>2</v>
      </c>
      <c r="H25" s="83">
        <v>20</v>
      </c>
      <c r="I25" s="83">
        <v>8</v>
      </c>
      <c r="J25" s="83">
        <v>5</v>
      </c>
      <c r="K25" s="83">
        <v>3</v>
      </c>
      <c r="L25" s="87">
        <f t="shared" si="5"/>
        <v>50</v>
      </c>
      <c r="M25" s="81">
        <f t="shared" si="6"/>
        <v>17</v>
      </c>
    </row>
    <row r="26" spans="1:13" s="6" customFormat="1" x14ac:dyDescent="0.2">
      <c r="A26" s="12" t="s">
        <v>4</v>
      </c>
      <c r="B26" s="87">
        <f t="shared" ref="B26:K26" si="7">SUM(B22:B25)</f>
        <v>6</v>
      </c>
      <c r="C26" s="87">
        <f t="shared" si="7"/>
        <v>1</v>
      </c>
      <c r="D26" s="87">
        <f t="shared" si="7"/>
        <v>15</v>
      </c>
      <c r="E26" s="87">
        <v>3</v>
      </c>
      <c r="F26" s="87">
        <f t="shared" si="7"/>
        <v>10</v>
      </c>
      <c r="G26" s="87">
        <f t="shared" si="7"/>
        <v>3</v>
      </c>
      <c r="H26" s="87">
        <f t="shared" si="7"/>
        <v>26</v>
      </c>
      <c r="I26" s="87">
        <f t="shared" si="7"/>
        <v>10</v>
      </c>
      <c r="J26" s="87">
        <f t="shared" si="7"/>
        <v>9</v>
      </c>
      <c r="K26" s="87">
        <f t="shared" si="7"/>
        <v>4</v>
      </c>
      <c r="L26" s="87">
        <f t="shared" si="5"/>
        <v>66</v>
      </c>
      <c r="M26" s="81">
        <f t="shared" si="6"/>
        <v>21</v>
      </c>
    </row>
    <row r="27" spans="1:13" s="6" customFormat="1" x14ac:dyDescent="0.2">
      <c r="A27" s="204" t="s">
        <v>238</v>
      </c>
      <c r="B27" s="687"/>
      <c r="C27" s="688"/>
      <c r="D27" s="688"/>
      <c r="E27" s="688"/>
      <c r="F27" s="688"/>
      <c r="G27" s="688"/>
      <c r="H27" s="688"/>
      <c r="I27" s="688"/>
      <c r="J27" s="688"/>
      <c r="K27" s="688"/>
      <c r="L27" s="689"/>
      <c r="M27" s="86"/>
    </row>
    <row r="28" spans="1:13" s="6" customFormat="1" x14ac:dyDescent="0.2">
      <c r="A28" s="85"/>
      <c r="B28" s="674" t="s">
        <v>35</v>
      </c>
      <c r="C28" s="675"/>
      <c r="D28" s="674" t="s">
        <v>36</v>
      </c>
      <c r="E28" s="675"/>
      <c r="F28" s="674" t="s">
        <v>38</v>
      </c>
      <c r="G28" s="675"/>
      <c r="H28" s="674" t="s">
        <v>37</v>
      </c>
      <c r="I28" s="675"/>
      <c r="J28" s="676" t="s">
        <v>4</v>
      </c>
      <c r="K28" s="676" t="s">
        <v>26</v>
      </c>
      <c r="L28" s="678"/>
      <c r="M28" s="682"/>
    </row>
    <row r="29" spans="1:13" s="6" customFormat="1" x14ac:dyDescent="0.2">
      <c r="A29" s="9" t="s">
        <v>33</v>
      </c>
      <c r="B29" s="161" t="s">
        <v>4</v>
      </c>
      <c r="C29" s="161" t="s">
        <v>26</v>
      </c>
      <c r="D29" s="161" t="s">
        <v>4</v>
      </c>
      <c r="E29" s="161" t="s">
        <v>26</v>
      </c>
      <c r="F29" s="161" t="s">
        <v>4</v>
      </c>
      <c r="G29" s="161" t="s">
        <v>26</v>
      </c>
      <c r="H29" s="161" t="s">
        <v>4</v>
      </c>
      <c r="I29" s="161" t="s">
        <v>26</v>
      </c>
      <c r="J29" s="677"/>
      <c r="K29" s="677"/>
      <c r="L29" s="679"/>
      <c r="M29" s="683"/>
    </row>
    <row r="30" spans="1:13" s="6" customFormat="1" x14ac:dyDescent="0.2">
      <c r="A30" s="33" t="s">
        <v>34</v>
      </c>
      <c r="B30" s="83">
        <v>2</v>
      </c>
      <c r="C30" s="83"/>
      <c r="D30" s="83">
        <v>3</v>
      </c>
      <c r="E30" s="83">
        <v>1</v>
      </c>
      <c r="F30" s="83">
        <v>5</v>
      </c>
      <c r="G30" s="83">
        <v>1</v>
      </c>
      <c r="H30" s="83">
        <v>18</v>
      </c>
      <c r="I30" s="83">
        <v>11</v>
      </c>
      <c r="J30" s="83"/>
      <c r="K30" s="83"/>
      <c r="L30" s="87">
        <f t="shared" ref="L30:L34" si="8">SUM(B30,D30,F30,H30,J30)</f>
        <v>28</v>
      </c>
      <c r="M30" s="81">
        <f t="shared" ref="M30:M34" si="9">SUM(C30,E30,G30,I30,K30)</f>
        <v>13</v>
      </c>
    </row>
    <row r="31" spans="1:13" s="6" customFormat="1" x14ac:dyDescent="0.2">
      <c r="A31" s="33" t="s">
        <v>80</v>
      </c>
      <c r="B31" s="83">
        <v>1</v>
      </c>
      <c r="C31" s="83"/>
      <c r="D31" s="83">
        <v>1</v>
      </c>
      <c r="E31" s="83"/>
      <c r="F31" s="83">
        <v>3</v>
      </c>
      <c r="G31" s="83">
        <v>1</v>
      </c>
      <c r="H31" s="83">
        <v>3</v>
      </c>
      <c r="I31" s="83">
        <v>3</v>
      </c>
      <c r="J31" s="83"/>
      <c r="K31" s="83"/>
      <c r="L31" s="87">
        <f t="shared" si="8"/>
        <v>8</v>
      </c>
      <c r="M31" s="81">
        <f t="shared" si="9"/>
        <v>4</v>
      </c>
    </row>
    <row r="32" spans="1:13" s="6" customFormat="1" x14ac:dyDescent="0.2">
      <c r="A32" s="33" t="s">
        <v>81</v>
      </c>
      <c r="B32" s="83"/>
      <c r="C32" s="83"/>
      <c r="D32" s="83"/>
      <c r="E32" s="83"/>
      <c r="F32" s="83">
        <v>2</v>
      </c>
      <c r="G32" s="83">
        <v>1</v>
      </c>
      <c r="H32" s="83">
        <v>2</v>
      </c>
      <c r="I32" s="83">
        <v>2</v>
      </c>
      <c r="J32" s="83"/>
      <c r="K32" s="83"/>
      <c r="L32" s="87">
        <f t="shared" si="8"/>
        <v>4</v>
      </c>
      <c r="M32" s="81">
        <f t="shared" si="9"/>
        <v>3</v>
      </c>
    </row>
    <row r="33" spans="1:13" s="6" customFormat="1" x14ac:dyDescent="0.2">
      <c r="A33" s="33" t="s">
        <v>163</v>
      </c>
      <c r="B33" s="83">
        <v>1</v>
      </c>
      <c r="C33" s="83"/>
      <c r="D33" s="83">
        <v>2</v>
      </c>
      <c r="E33" s="83"/>
      <c r="F33" s="83">
        <v>8</v>
      </c>
      <c r="G33" s="83">
        <v>6</v>
      </c>
      <c r="H33" s="83">
        <v>14</v>
      </c>
      <c r="I33" s="83">
        <v>11</v>
      </c>
      <c r="J33" s="83">
        <v>1</v>
      </c>
      <c r="K33" s="83">
        <v>1</v>
      </c>
      <c r="L33" s="87">
        <f t="shared" si="8"/>
        <v>26</v>
      </c>
      <c r="M33" s="81">
        <f t="shared" si="9"/>
        <v>18</v>
      </c>
    </row>
    <row r="34" spans="1:13" s="6" customFormat="1" x14ac:dyDescent="0.2">
      <c r="A34" s="12" t="s">
        <v>4</v>
      </c>
      <c r="B34" s="87">
        <f t="shared" ref="B34:I34" si="10">SUM(B30:B33)</f>
        <v>4</v>
      </c>
      <c r="C34" s="87">
        <f t="shared" si="10"/>
        <v>0</v>
      </c>
      <c r="D34" s="87">
        <f t="shared" si="10"/>
        <v>6</v>
      </c>
      <c r="E34" s="87">
        <f t="shared" si="10"/>
        <v>1</v>
      </c>
      <c r="F34" s="87">
        <f t="shared" si="10"/>
        <v>18</v>
      </c>
      <c r="G34" s="87">
        <f t="shared" si="10"/>
        <v>9</v>
      </c>
      <c r="H34" s="87">
        <f t="shared" si="10"/>
        <v>37</v>
      </c>
      <c r="I34" s="87">
        <f t="shared" si="10"/>
        <v>27</v>
      </c>
      <c r="J34" s="87">
        <v>1</v>
      </c>
      <c r="K34" s="87">
        <v>1</v>
      </c>
      <c r="L34" s="87">
        <f t="shared" si="8"/>
        <v>66</v>
      </c>
      <c r="M34" s="81">
        <f t="shared" si="9"/>
        <v>38</v>
      </c>
    </row>
    <row r="35" spans="1:13" s="6" customFormat="1" x14ac:dyDescent="0.2">
      <c r="A35" s="204" t="s">
        <v>240</v>
      </c>
      <c r="B35" s="687"/>
      <c r="C35" s="688"/>
      <c r="D35" s="688"/>
      <c r="E35" s="688"/>
      <c r="F35" s="688"/>
      <c r="G35" s="688"/>
      <c r="H35" s="688"/>
      <c r="I35" s="688"/>
      <c r="J35" s="688"/>
      <c r="K35" s="688"/>
      <c r="L35" s="689"/>
      <c r="M35" s="86"/>
    </row>
    <row r="36" spans="1:13" s="6" customFormat="1" x14ac:dyDescent="0.2">
      <c r="A36" s="85"/>
      <c r="B36" s="674" t="s">
        <v>35</v>
      </c>
      <c r="C36" s="675"/>
      <c r="D36" s="674" t="s">
        <v>36</v>
      </c>
      <c r="E36" s="675"/>
      <c r="F36" s="674" t="s">
        <v>38</v>
      </c>
      <c r="G36" s="675"/>
      <c r="H36" s="674" t="s">
        <v>37</v>
      </c>
      <c r="I36" s="675"/>
      <c r="J36" s="676" t="s">
        <v>4</v>
      </c>
      <c r="K36" s="676" t="s">
        <v>26</v>
      </c>
      <c r="L36" s="678"/>
      <c r="M36" s="682"/>
    </row>
    <row r="37" spans="1:13" s="6" customFormat="1" x14ac:dyDescent="0.2">
      <c r="A37" s="9" t="s">
        <v>33</v>
      </c>
      <c r="B37" s="161" t="s">
        <v>4</v>
      </c>
      <c r="C37" s="161" t="s">
        <v>26</v>
      </c>
      <c r="D37" s="161" t="s">
        <v>4</v>
      </c>
      <c r="E37" s="161" t="s">
        <v>26</v>
      </c>
      <c r="F37" s="161" t="s">
        <v>4</v>
      </c>
      <c r="G37" s="161" t="s">
        <v>26</v>
      </c>
      <c r="H37" s="161" t="s">
        <v>4</v>
      </c>
      <c r="I37" s="161" t="s">
        <v>26</v>
      </c>
      <c r="J37" s="677"/>
      <c r="K37" s="677"/>
      <c r="L37" s="679"/>
      <c r="M37" s="683"/>
    </row>
    <row r="38" spans="1:13" s="6" customFormat="1" x14ac:dyDescent="0.2">
      <c r="A38" s="33" t="s">
        <v>34</v>
      </c>
      <c r="B38" s="83">
        <v>1</v>
      </c>
      <c r="C38" s="83"/>
      <c r="D38" s="83"/>
      <c r="E38" s="83"/>
      <c r="F38" s="83">
        <v>5</v>
      </c>
      <c r="G38" s="83">
        <v>1</v>
      </c>
      <c r="H38" s="83">
        <v>3</v>
      </c>
      <c r="I38" s="83">
        <v>1</v>
      </c>
      <c r="J38" s="83">
        <v>10</v>
      </c>
      <c r="K38" s="83">
        <v>6</v>
      </c>
      <c r="L38" s="87">
        <f t="shared" ref="L38:L42" si="11">SUM(B38,D38,F38,H38,J38)</f>
        <v>19</v>
      </c>
      <c r="M38" s="81">
        <f t="shared" ref="M38:M42" si="12">SUM(C38,E38,G38,I38,K38)</f>
        <v>8</v>
      </c>
    </row>
    <row r="39" spans="1:13" s="6" customFormat="1" x14ac:dyDescent="0.2">
      <c r="A39" s="33" t="s">
        <v>80</v>
      </c>
      <c r="B39" s="83"/>
      <c r="C39" s="83"/>
      <c r="D39" s="83">
        <v>1</v>
      </c>
      <c r="E39" s="83"/>
      <c r="F39" s="83">
        <v>2</v>
      </c>
      <c r="G39" s="83">
        <v>2</v>
      </c>
      <c r="H39" s="83">
        <v>3</v>
      </c>
      <c r="I39" s="83">
        <v>1</v>
      </c>
      <c r="J39" s="83"/>
      <c r="K39" s="83"/>
      <c r="L39" s="87">
        <f t="shared" si="11"/>
        <v>6</v>
      </c>
      <c r="M39" s="81">
        <f t="shared" si="12"/>
        <v>3</v>
      </c>
    </row>
    <row r="40" spans="1:13" s="6" customFormat="1" x14ac:dyDescent="0.2">
      <c r="A40" s="33" t="s">
        <v>81</v>
      </c>
      <c r="B40" s="83"/>
      <c r="C40" s="83"/>
      <c r="D40" s="83">
        <v>2</v>
      </c>
      <c r="E40" s="83"/>
      <c r="F40" s="83">
        <v>3</v>
      </c>
      <c r="G40" s="83"/>
      <c r="H40" s="83">
        <v>1</v>
      </c>
      <c r="I40" s="83"/>
      <c r="J40" s="83"/>
      <c r="K40" s="83"/>
      <c r="L40" s="87">
        <f t="shared" si="11"/>
        <v>6</v>
      </c>
      <c r="M40" s="81">
        <f t="shared" si="12"/>
        <v>0</v>
      </c>
    </row>
    <row r="41" spans="1:13" s="6" customFormat="1" x14ac:dyDescent="0.2">
      <c r="A41" s="33" t="s">
        <v>163</v>
      </c>
      <c r="B41" s="83">
        <v>2</v>
      </c>
      <c r="C41" s="83">
        <v>1</v>
      </c>
      <c r="D41" s="83">
        <v>5</v>
      </c>
      <c r="E41" s="83"/>
      <c r="F41" s="83">
        <v>14</v>
      </c>
      <c r="G41" s="83">
        <v>5</v>
      </c>
      <c r="H41" s="83">
        <v>6</v>
      </c>
      <c r="I41" s="83"/>
      <c r="J41" s="83">
        <v>1</v>
      </c>
      <c r="K41" s="83"/>
      <c r="L41" s="87">
        <f t="shared" si="11"/>
        <v>28</v>
      </c>
      <c r="M41" s="81">
        <f t="shared" si="12"/>
        <v>6</v>
      </c>
    </row>
    <row r="42" spans="1:13" s="6" customFormat="1" x14ac:dyDescent="0.2">
      <c r="A42" s="12" t="s">
        <v>4</v>
      </c>
      <c r="B42" s="87">
        <f t="shared" ref="B42:K42" si="13">SUM(B38:B41)</f>
        <v>3</v>
      </c>
      <c r="C42" s="87">
        <f t="shared" si="13"/>
        <v>1</v>
      </c>
      <c r="D42" s="87">
        <f t="shared" si="13"/>
        <v>8</v>
      </c>
      <c r="E42" s="87">
        <f t="shared" si="13"/>
        <v>0</v>
      </c>
      <c r="F42" s="87">
        <f t="shared" si="13"/>
        <v>24</v>
      </c>
      <c r="G42" s="87">
        <f t="shared" si="13"/>
        <v>8</v>
      </c>
      <c r="H42" s="87">
        <f t="shared" si="13"/>
        <v>13</v>
      </c>
      <c r="I42" s="87">
        <f t="shared" si="13"/>
        <v>2</v>
      </c>
      <c r="J42" s="87">
        <f t="shared" si="13"/>
        <v>11</v>
      </c>
      <c r="K42" s="87">
        <f t="shared" si="13"/>
        <v>6</v>
      </c>
      <c r="L42" s="87">
        <f t="shared" si="11"/>
        <v>59</v>
      </c>
      <c r="M42" s="81">
        <f t="shared" si="12"/>
        <v>17</v>
      </c>
    </row>
    <row r="43" spans="1:13" s="6" customFormat="1" x14ac:dyDescent="0.2">
      <c r="A43" s="204" t="s">
        <v>234</v>
      </c>
      <c r="B43" s="687"/>
      <c r="C43" s="688"/>
      <c r="D43" s="688"/>
      <c r="E43" s="688"/>
      <c r="F43" s="688"/>
      <c r="G43" s="688"/>
      <c r="H43" s="688"/>
      <c r="I43" s="688"/>
      <c r="J43" s="688"/>
      <c r="K43" s="688"/>
      <c r="L43" s="689"/>
      <c r="M43" s="86"/>
    </row>
    <row r="44" spans="1:13" s="6" customFormat="1" x14ac:dyDescent="0.2">
      <c r="A44" s="85"/>
      <c r="B44" s="674" t="s">
        <v>35</v>
      </c>
      <c r="C44" s="675"/>
      <c r="D44" s="674" t="s">
        <v>36</v>
      </c>
      <c r="E44" s="675"/>
      <c r="F44" s="674" t="s">
        <v>38</v>
      </c>
      <c r="G44" s="675"/>
      <c r="H44" s="674" t="s">
        <v>37</v>
      </c>
      <c r="I44" s="675"/>
      <c r="J44" s="676" t="s">
        <v>4</v>
      </c>
      <c r="K44" s="676" t="s">
        <v>26</v>
      </c>
      <c r="L44" s="678"/>
      <c r="M44" s="682"/>
    </row>
    <row r="45" spans="1:13" s="6" customFormat="1" x14ac:dyDescent="0.2">
      <c r="A45" s="9" t="s">
        <v>33</v>
      </c>
      <c r="B45" s="161" t="s">
        <v>4</v>
      </c>
      <c r="C45" s="161" t="s">
        <v>26</v>
      </c>
      <c r="D45" s="161" t="s">
        <v>4</v>
      </c>
      <c r="E45" s="161" t="s">
        <v>26</v>
      </c>
      <c r="F45" s="161" t="s">
        <v>4</v>
      </c>
      <c r="G45" s="161" t="s">
        <v>26</v>
      </c>
      <c r="H45" s="161" t="s">
        <v>4</v>
      </c>
      <c r="I45" s="161" t="s">
        <v>26</v>
      </c>
      <c r="J45" s="677"/>
      <c r="K45" s="677"/>
      <c r="L45" s="679"/>
      <c r="M45" s="683"/>
    </row>
    <row r="46" spans="1:13" s="6" customFormat="1" x14ac:dyDescent="0.2">
      <c r="A46" s="33" t="s">
        <v>34</v>
      </c>
      <c r="B46" s="83">
        <v>2</v>
      </c>
      <c r="C46" s="83"/>
      <c r="D46" s="83">
        <v>3</v>
      </c>
      <c r="E46" s="83">
        <v>2</v>
      </c>
      <c r="F46" s="83">
        <v>2</v>
      </c>
      <c r="G46" s="83">
        <v>2</v>
      </c>
      <c r="H46" s="83">
        <v>2</v>
      </c>
      <c r="I46" s="83"/>
      <c r="J46" s="83">
        <v>6</v>
      </c>
      <c r="K46" s="83">
        <v>4</v>
      </c>
      <c r="L46" s="87">
        <f t="shared" ref="L46:L50" si="14">SUM(B46,D46,F46,H46,J46)</f>
        <v>15</v>
      </c>
      <c r="M46" s="81">
        <f t="shared" ref="M46:M50" si="15">SUM(C46,E46,G46,I46,K46)</f>
        <v>8</v>
      </c>
    </row>
    <row r="47" spans="1:13" s="6" customFormat="1" x14ac:dyDescent="0.2">
      <c r="A47" s="33" t="s">
        <v>80</v>
      </c>
      <c r="B47" s="83">
        <v>3</v>
      </c>
      <c r="C47" s="83"/>
      <c r="D47" s="83">
        <v>4</v>
      </c>
      <c r="E47" s="83">
        <v>1</v>
      </c>
      <c r="F47" s="83">
        <v>7</v>
      </c>
      <c r="G47" s="83"/>
      <c r="H47" s="83">
        <v>2</v>
      </c>
      <c r="I47" s="83">
        <v>1</v>
      </c>
      <c r="J47" s="83">
        <v>4</v>
      </c>
      <c r="K47" s="83">
        <v>3</v>
      </c>
      <c r="L47" s="87">
        <f t="shared" si="14"/>
        <v>20</v>
      </c>
      <c r="M47" s="81">
        <f t="shared" si="15"/>
        <v>5</v>
      </c>
    </row>
    <row r="48" spans="1:13" s="6" customFormat="1" x14ac:dyDescent="0.2">
      <c r="A48" s="33" t="s">
        <v>81</v>
      </c>
      <c r="B48" s="83"/>
      <c r="C48" s="83"/>
      <c r="D48" s="83"/>
      <c r="E48" s="83"/>
      <c r="F48" s="83">
        <v>3</v>
      </c>
      <c r="G48" s="83"/>
      <c r="H48" s="83"/>
      <c r="I48" s="83"/>
      <c r="J48" s="83"/>
      <c r="K48" s="83"/>
      <c r="L48" s="87">
        <f t="shared" si="14"/>
        <v>3</v>
      </c>
      <c r="M48" s="81">
        <f t="shared" si="15"/>
        <v>0</v>
      </c>
    </row>
    <row r="49" spans="1:13" s="6" customFormat="1" x14ac:dyDescent="0.2">
      <c r="A49" s="33" t="s">
        <v>163</v>
      </c>
      <c r="B49" s="83">
        <v>2</v>
      </c>
      <c r="C49" s="83">
        <v>1</v>
      </c>
      <c r="D49" s="83">
        <v>10</v>
      </c>
      <c r="E49" s="83">
        <v>3</v>
      </c>
      <c r="F49" s="83">
        <v>23</v>
      </c>
      <c r="G49" s="83">
        <v>8</v>
      </c>
      <c r="H49" s="83">
        <v>5</v>
      </c>
      <c r="I49" s="83">
        <v>2</v>
      </c>
      <c r="J49" s="83">
        <v>3</v>
      </c>
      <c r="K49" s="83">
        <v>2</v>
      </c>
      <c r="L49" s="87">
        <f t="shared" si="14"/>
        <v>43</v>
      </c>
      <c r="M49" s="81">
        <f t="shared" si="15"/>
        <v>16</v>
      </c>
    </row>
    <row r="50" spans="1:13" s="6" customFormat="1" x14ac:dyDescent="0.2">
      <c r="A50" s="12" t="s">
        <v>4</v>
      </c>
      <c r="B50" s="87">
        <f t="shared" ref="B50:K50" si="16">SUM(B46:B49)</f>
        <v>7</v>
      </c>
      <c r="C50" s="87">
        <f t="shared" si="16"/>
        <v>1</v>
      </c>
      <c r="D50" s="87">
        <f t="shared" si="16"/>
        <v>17</v>
      </c>
      <c r="E50" s="87">
        <f t="shared" si="16"/>
        <v>6</v>
      </c>
      <c r="F50" s="87">
        <f t="shared" si="16"/>
        <v>35</v>
      </c>
      <c r="G50" s="87">
        <f t="shared" si="16"/>
        <v>10</v>
      </c>
      <c r="H50" s="87">
        <f t="shared" si="16"/>
        <v>9</v>
      </c>
      <c r="I50" s="87">
        <f t="shared" si="16"/>
        <v>3</v>
      </c>
      <c r="J50" s="87">
        <f t="shared" si="16"/>
        <v>13</v>
      </c>
      <c r="K50" s="87">
        <f t="shared" si="16"/>
        <v>9</v>
      </c>
      <c r="L50" s="87">
        <f t="shared" si="14"/>
        <v>81</v>
      </c>
      <c r="M50" s="81">
        <f t="shared" si="15"/>
        <v>29</v>
      </c>
    </row>
    <row r="51" spans="1:13" s="6" customFormat="1" x14ac:dyDescent="0.2">
      <c r="A51" s="204" t="s">
        <v>236</v>
      </c>
      <c r="B51" s="687"/>
      <c r="C51" s="688"/>
      <c r="D51" s="688"/>
      <c r="E51" s="688"/>
      <c r="F51" s="688"/>
      <c r="G51" s="688"/>
      <c r="H51" s="688"/>
      <c r="I51" s="688"/>
      <c r="J51" s="688"/>
      <c r="K51" s="688"/>
      <c r="L51" s="689"/>
      <c r="M51" s="86"/>
    </row>
    <row r="52" spans="1:13" s="6" customFormat="1" x14ac:dyDescent="0.2">
      <c r="A52" s="85"/>
      <c r="B52" s="674" t="s">
        <v>35</v>
      </c>
      <c r="C52" s="675"/>
      <c r="D52" s="674" t="s">
        <v>36</v>
      </c>
      <c r="E52" s="675"/>
      <c r="F52" s="674" t="s">
        <v>38</v>
      </c>
      <c r="G52" s="675"/>
      <c r="H52" s="674" t="s">
        <v>37</v>
      </c>
      <c r="I52" s="675"/>
      <c r="J52" s="676" t="s">
        <v>4</v>
      </c>
      <c r="K52" s="676" t="s">
        <v>26</v>
      </c>
      <c r="L52" s="678"/>
      <c r="M52" s="682"/>
    </row>
    <row r="53" spans="1:13" s="6" customFormat="1" x14ac:dyDescent="0.2">
      <c r="A53" s="9" t="s">
        <v>33</v>
      </c>
      <c r="B53" s="161" t="s">
        <v>4</v>
      </c>
      <c r="C53" s="161" t="s">
        <v>26</v>
      </c>
      <c r="D53" s="161" t="s">
        <v>4</v>
      </c>
      <c r="E53" s="161" t="s">
        <v>26</v>
      </c>
      <c r="F53" s="161" t="s">
        <v>4</v>
      </c>
      <c r="G53" s="161" t="s">
        <v>26</v>
      </c>
      <c r="H53" s="161" t="s">
        <v>4</v>
      </c>
      <c r="I53" s="161" t="s">
        <v>26</v>
      </c>
      <c r="J53" s="677"/>
      <c r="K53" s="677"/>
      <c r="L53" s="679"/>
      <c r="M53" s="683"/>
    </row>
    <row r="54" spans="1:13" s="6" customFormat="1" x14ac:dyDescent="0.2">
      <c r="A54" s="33" t="s">
        <v>34</v>
      </c>
      <c r="B54" s="83">
        <v>2</v>
      </c>
      <c r="C54" s="83"/>
      <c r="D54" s="83">
        <v>1</v>
      </c>
      <c r="E54" s="83">
        <v>1</v>
      </c>
      <c r="F54" s="83">
        <v>1</v>
      </c>
      <c r="G54" s="83">
        <v>1</v>
      </c>
      <c r="H54" s="83">
        <v>2</v>
      </c>
      <c r="I54" s="83"/>
      <c r="J54" s="83"/>
      <c r="K54" s="83"/>
      <c r="L54" s="87">
        <f t="shared" ref="L54:L58" si="17">SUM(B54,D54,F54,H54,J54)</f>
        <v>6</v>
      </c>
      <c r="M54" s="81">
        <f t="shared" ref="M54:M58" si="18">SUM(C54,E54,G54,I54,K54)</f>
        <v>2</v>
      </c>
    </row>
    <row r="55" spans="1:13" s="6" customFormat="1" x14ac:dyDescent="0.2">
      <c r="A55" s="33" t="s">
        <v>80</v>
      </c>
      <c r="B55" s="83"/>
      <c r="C55" s="83"/>
      <c r="D55" s="83">
        <v>1</v>
      </c>
      <c r="E55" s="83">
        <v>1</v>
      </c>
      <c r="F55" s="83">
        <v>8</v>
      </c>
      <c r="G55" s="83">
        <v>4</v>
      </c>
      <c r="H55" s="83">
        <v>10</v>
      </c>
      <c r="I55" s="83">
        <v>5</v>
      </c>
      <c r="J55" s="83"/>
      <c r="K55" s="83"/>
      <c r="L55" s="87">
        <f t="shared" si="17"/>
        <v>19</v>
      </c>
      <c r="M55" s="81">
        <f t="shared" si="18"/>
        <v>10</v>
      </c>
    </row>
    <row r="56" spans="1:13" s="6" customFormat="1" x14ac:dyDescent="0.2">
      <c r="A56" s="33" t="s">
        <v>81</v>
      </c>
      <c r="B56" s="83"/>
      <c r="C56" s="83"/>
      <c r="D56" s="83">
        <v>1</v>
      </c>
      <c r="E56" s="83">
        <v>1</v>
      </c>
      <c r="F56" s="83">
        <v>1</v>
      </c>
      <c r="G56" s="83"/>
      <c r="H56" s="83">
        <v>1</v>
      </c>
      <c r="I56" s="83">
        <v>1</v>
      </c>
      <c r="J56" s="83"/>
      <c r="K56" s="83"/>
      <c r="L56" s="87">
        <f t="shared" si="17"/>
        <v>3</v>
      </c>
      <c r="M56" s="81">
        <f t="shared" si="18"/>
        <v>2</v>
      </c>
    </row>
    <row r="57" spans="1:13" s="6" customFormat="1" x14ac:dyDescent="0.2">
      <c r="A57" s="33" t="s">
        <v>163</v>
      </c>
      <c r="B57" s="83">
        <v>6</v>
      </c>
      <c r="C57" s="83"/>
      <c r="D57" s="83">
        <v>21</v>
      </c>
      <c r="E57" s="83">
        <v>12</v>
      </c>
      <c r="F57" s="83">
        <v>49</v>
      </c>
      <c r="G57" s="83">
        <v>21</v>
      </c>
      <c r="H57" s="83">
        <v>13</v>
      </c>
      <c r="I57" s="83">
        <v>5</v>
      </c>
      <c r="J57" s="83">
        <v>1</v>
      </c>
      <c r="K57" s="83"/>
      <c r="L57" s="87">
        <f t="shared" si="17"/>
        <v>90</v>
      </c>
      <c r="M57" s="81">
        <f t="shared" si="18"/>
        <v>38</v>
      </c>
    </row>
    <row r="58" spans="1:13" s="6" customFormat="1" x14ac:dyDescent="0.2">
      <c r="A58" s="12" t="s">
        <v>4</v>
      </c>
      <c r="B58" s="87">
        <f t="shared" ref="B58:K58" si="19">SUM(B54:B57)</f>
        <v>8</v>
      </c>
      <c r="C58" s="87">
        <f t="shared" si="19"/>
        <v>0</v>
      </c>
      <c r="D58" s="87">
        <f t="shared" si="19"/>
        <v>24</v>
      </c>
      <c r="E58" s="87">
        <f t="shared" si="19"/>
        <v>15</v>
      </c>
      <c r="F58" s="87">
        <f t="shared" si="19"/>
        <v>59</v>
      </c>
      <c r="G58" s="87">
        <f t="shared" si="19"/>
        <v>26</v>
      </c>
      <c r="H58" s="87">
        <f t="shared" si="19"/>
        <v>26</v>
      </c>
      <c r="I58" s="87">
        <f t="shared" si="19"/>
        <v>11</v>
      </c>
      <c r="J58" s="87">
        <f t="shared" si="19"/>
        <v>1</v>
      </c>
      <c r="K58" s="87">
        <f t="shared" si="19"/>
        <v>0</v>
      </c>
      <c r="L58" s="87">
        <f t="shared" si="17"/>
        <v>118</v>
      </c>
      <c r="M58" s="81">
        <f t="shared" si="18"/>
        <v>52</v>
      </c>
    </row>
    <row r="59" spans="1:13" s="6" customFormat="1" x14ac:dyDescent="0.2">
      <c r="A59" s="204" t="s">
        <v>313</v>
      </c>
      <c r="B59" s="687"/>
      <c r="C59" s="688"/>
      <c r="D59" s="688"/>
      <c r="E59" s="688"/>
      <c r="F59" s="688"/>
      <c r="G59" s="688"/>
      <c r="H59" s="688"/>
      <c r="I59" s="688"/>
      <c r="J59" s="688"/>
      <c r="K59" s="688"/>
      <c r="L59" s="689"/>
      <c r="M59" s="86"/>
    </row>
    <row r="60" spans="1:13" s="6" customFormat="1" ht="12.75" customHeight="1" x14ac:dyDescent="0.2">
      <c r="A60" s="84"/>
      <c r="B60" s="567" t="s">
        <v>35</v>
      </c>
      <c r="C60" s="568"/>
      <c r="D60" s="567" t="s">
        <v>36</v>
      </c>
      <c r="E60" s="568"/>
      <c r="F60" s="567" t="s">
        <v>38</v>
      </c>
      <c r="G60" s="568"/>
      <c r="H60" s="567" t="s">
        <v>37</v>
      </c>
      <c r="I60" s="568"/>
      <c r="J60" s="678" t="s">
        <v>4</v>
      </c>
      <c r="K60" s="678" t="s">
        <v>26</v>
      </c>
      <c r="L60" s="678"/>
      <c r="M60" s="682"/>
    </row>
    <row r="61" spans="1:13" s="6" customFormat="1" ht="15" customHeight="1" x14ac:dyDescent="0.2">
      <c r="A61" s="33" t="s">
        <v>33</v>
      </c>
      <c r="B61" s="147" t="s">
        <v>4</v>
      </c>
      <c r="C61" s="147" t="s">
        <v>26</v>
      </c>
      <c r="D61" s="147" t="s">
        <v>4</v>
      </c>
      <c r="E61" s="147" t="s">
        <v>26</v>
      </c>
      <c r="F61" s="147" t="s">
        <v>4</v>
      </c>
      <c r="G61" s="147" t="s">
        <v>26</v>
      </c>
      <c r="H61" s="147" t="s">
        <v>4</v>
      </c>
      <c r="I61" s="147" t="s">
        <v>26</v>
      </c>
      <c r="J61" s="679"/>
      <c r="K61" s="679"/>
      <c r="L61" s="679"/>
      <c r="M61" s="683"/>
    </row>
    <row r="62" spans="1:13" s="6" customFormat="1" x14ac:dyDescent="0.2">
      <c r="A62" s="33" t="s">
        <v>34</v>
      </c>
      <c r="B62" s="54">
        <v>1</v>
      </c>
      <c r="C62" s="54"/>
      <c r="D62" s="54">
        <v>5</v>
      </c>
      <c r="E62" s="54"/>
      <c r="F62" s="54">
        <v>5</v>
      </c>
      <c r="G62" s="54"/>
      <c r="H62" s="54">
        <v>2</v>
      </c>
      <c r="I62" s="54">
        <v>1</v>
      </c>
      <c r="J62" s="54">
        <v>17</v>
      </c>
      <c r="K62" s="54">
        <v>8</v>
      </c>
      <c r="L62" s="87">
        <f t="shared" ref="L62:M66" si="20">SUM(B62,D62,F62,H62,J62)</f>
        <v>30</v>
      </c>
      <c r="M62" s="81">
        <f t="shared" si="20"/>
        <v>9</v>
      </c>
    </row>
    <row r="63" spans="1:13" s="6" customFormat="1" x14ac:dyDescent="0.2">
      <c r="A63" s="33" t="s">
        <v>80</v>
      </c>
      <c r="B63" s="54"/>
      <c r="C63" s="54"/>
      <c r="D63" s="54">
        <v>6</v>
      </c>
      <c r="E63" s="54">
        <v>1</v>
      </c>
      <c r="F63" s="54">
        <v>9</v>
      </c>
      <c r="G63" s="54">
        <v>1</v>
      </c>
      <c r="H63" s="54">
        <v>5</v>
      </c>
      <c r="I63" s="54">
        <v>2</v>
      </c>
      <c r="J63" s="54">
        <v>6</v>
      </c>
      <c r="K63" s="54">
        <v>2</v>
      </c>
      <c r="L63" s="87">
        <f t="shared" si="20"/>
        <v>26</v>
      </c>
      <c r="M63" s="81">
        <f t="shared" si="20"/>
        <v>6</v>
      </c>
    </row>
    <row r="64" spans="1:13" s="6" customFormat="1" x14ac:dyDescent="0.2">
      <c r="A64" s="33" t="s">
        <v>81</v>
      </c>
      <c r="B64" s="54">
        <v>1</v>
      </c>
      <c r="C64" s="54"/>
      <c r="D64" s="54">
        <v>3</v>
      </c>
      <c r="E64" s="54">
        <v>1</v>
      </c>
      <c r="F64" s="54">
        <v>6</v>
      </c>
      <c r="G64" s="54">
        <v>2</v>
      </c>
      <c r="H64" s="54"/>
      <c r="I64" s="54"/>
      <c r="J64" s="54">
        <v>5</v>
      </c>
      <c r="K64" s="54">
        <v>4</v>
      </c>
      <c r="L64" s="87">
        <f t="shared" si="20"/>
        <v>15</v>
      </c>
      <c r="M64" s="81">
        <f t="shared" si="20"/>
        <v>7</v>
      </c>
    </row>
    <row r="65" spans="1:13" s="6" customFormat="1" x14ac:dyDescent="0.2">
      <c r="A65" s="33" t="s">
        <v>163</v>
      </c>
      <c r="B65" s="54">
        <v>2</v>
      </c>
      <c r="C65" s="54">
        <v>1</v>
      </c>
      <c r="D65" s="54">
        <v>17</v>
      </c>
      <c r="E65" s="54">
        <v>2</v>
      </c>
      <c r="F65" s="54">
        <v>35</v>
      </c>
      <c r="G65" s="54">
        <v>11</v>
      </c>
      <c r="H65" s="54">
        <v>8</v>
      </c>
      <c r="I65" s="54">
        <v>3</v>
      </c>
      <c r="J65" s="54">
        <v>5</v>
      </c>
      <c r="K65" s="54">
        <v>4</v>
      </c>
      <c r="L65" s="87">
        <f t="shared" si="20"/>
        <v>67</v>
      </c>
      <c r="M65" s="81">
        <f t="shared" si="20"/>
        <v>21</v>
      </c>
    </row>
    <row r="66" spans="1:13" x14ac:dyDescent="0.2">
      <c r="A66" s="12" t="s">
        <v>4</v>
      </c>
      <c r="B66" s="87">
        <f t="shared" ref="B66:K66" si="21">SUM(B62:B65)</f>
        <v>4</v>
      </c>
      <c r="C66" s="87">
        <f t="shared" si="21"/>
        <v>1</v>
      </c>
      <c r="D66" s="87">
        <f t="shared" si="21"/>
        <v>31</v>
      </c>
      <c r="E66" s="87">
        <f t="shared" si="21"/>
        <v>4</v>
      </c>
      <c r="F66" s="87">
        <f t="shared" si="21"/>
        <v>55</v>
      </c>
      <c r="G66" s="87">
        <f t="shared" si="21"/>
        <v>14</v>
      </c>
      <c r="H66" s="87">
        <f t="shared" si="21"/>
        <v>15</v>
      </c>
      <c r="I66" s="87">
        <f t="shared" si="21"/>
        <v>6</v>
      </c>
      <c r="J66" s="87">
        <f t="shared" si="21"/>
        <v>33</v>
      </c>
      <c r="K66" s="87">
        <f t="shared" si="21"/>
        <v>18</v>
      </c>
      <c r="L66" s="87">
        <f t="shared" si="20"/>
        <v>138</v>
      </c>
      <c r="M66" s="81">
        <f t="shared" si="20"/>
        <v>43</v>
      </c>
    </row>
    <row r="67" spans="1:13" ht="12.75" customHeight="1" x14ac:dyDescent="0.25">
      <c r="A67" s="690" t="s">
        <v>331</v>
      </c>
      <c r="B67" s="691"/>
      <c r="C67" s="691"/>
      <c r="D67" s="691"/>
      <c r="E67" s="691"/>
      <c r="F67" s="691"/>
      <c r="G67" s="691"/>
      <c r="H67" s="691"/>
      <c r="I67" s="691"/>
      <c r="J67" s="691"/>
      <c r="K67" s="691"/>
      <c r="L67" s="691"/>
      <c r="M67" s="692"/>
    </row>
    <row r="68" spans="1:13" ht="12.75" customHeight="1" x14ac:dyDescent="0.2">
      <c r="A68" s="84"/>
      <c r="B68" s="567" t="s">
        <v>35</v>
      </c>
      <c r="C68" s="568"/>
      <c r="D68" s="567" t="s">
        <v>36</v>
      </c>
      <c r="E68" s="568"/>
      <c r="F68" s="567" t="s">
        <v>38</v>
      </c>
      <c r="G68" s="568"/>
      <c r="H68" s="567" t="s">
        <v>37</v>
      </c>
      <c r="I68" s="568"/>
      <c r="J68" s="678" t="s">
        <v>4</v>
      </c>
      <c r="K68" s="678" t="s">
        <v>26</v>
      </c>
      <c r="L68" s="678"/>
      <c r="M68" s="682"/>
    </row>
    <row r="69" spans="1:13" ht="15" customHeight="1" x14ac:dyDescent="0.2">
      <c r="A69" s="33" t="s">
        <v>33</v>
      </c>
      <c r="B69" s="147" t="s">
        <v>4</v>
      </c>
      <c r="C69" s="147" t="s">
        <v>26</v>
      </c>
      <c r="D69" s="147" t="s">
        <v>4</v>
      </c>
      <c r="E69" s="147" t="s">
        <v>26</v>
      </c>
      <c r="F69" s="147" t="s">
        <v>4</v>
      </c>
      <c r="G69" s="147" t="s">
        <v>26</v>
      </c>
      <c r="H69" s="147" t="s">
        <v>4</v>
      </c>
      <c r="I69" s="147" t="s">
        <v>26</v>
      </c>
      <c r="J69" s="679"/>
      <c r="K69" s="679"/>
      <c r="L69" s="679"/>
      <c r="M69" s="683"/>
    </row>
    <row r="70" spans="1:13" x14ac:dyDescent="0.2">
      <c r="A70" s="33" t="s">
        <v>34</v>
      </c>
      <c r="B70" s="54"/>
      <c r="C70" s="54"/>
      <c r="D70" s="54"/>
      <c r="E70" s="54"/>
      <c r="F70" s="54"/>
      <c r="G70" s="54"/>
      <c r="H70" s="54"/>
      <c r="I70" s="54"/>
      <c r="J70" s="54">
        <v>4</v>
      </c>
      <c r="K70" s="54">
        <v>1</v>
      </c>
      <c r="L70" s="87">
        <f t="shared" ref="L70:M74" si="22">SUM(B70,D70,F70,H70,J70)</f>
        <v>4</v>
      </c>
      <c r="M70" s="81">
        <f t="shared" si="22"/>
        <v>1</v>
      </c>
    </row>
    <row r="71" spans="1:13" x14ac:dyDescent="0.2">
      <c r="A71" s="33" t="s">
        <v>80</v>
      </c>
      <c r="B71" s="54"/>
      <c r="C71" s="54"/>
      <c r="D71" s="54"/>
      <c r="E71" s="54"/>
      <c r="F71" s="54"/>
      <c r="G71" s="54"/>
      <c r="H71" s="54"/>
      <c r="I71" s="54"/>
      <c r="J71" s="54">
        <v>3</v>
      </c>
      <c r="K71" s="54">
        <v>3</v>
      </c>
      <c r="L71" s="87">
        <f t="shared" si="22"/>
        <v>3</v>
      </c>
      <c r="M71" s="81">
        <f t="shared" si="22"/>
        <v>3</v>
      </c>
    </row>
    <row r="72" spans="1:13" x14ac:dyDescent="0.2">
      <c r="A72" s="33" t="s">
        <v>81</v>
      </c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87">
        <f t="shared" si="22"/>
        <v>0</v>
      </c>
      <c r="M72" s="81">
        <f t="shared" si="22"/>
        <v>0</v>
      </c>
    </row>
    <row r="73" spans="1:13" x14ac:dyDescent="0.2">
      <c r="A73" s="33" t="s">
        <v>163</v>
      </c>
      <c r="B73" s="54"/>
      <c r="C73" s="54"/>
      <c r="D73" s="54"/>
      <c r="E73" s="54"/>
      <c r="F73" s="54"/>
      <c r="G73" s="54"/>
      <c r="H73" s="54"/>
      <c r="I73" s="54"/>
      <c r="J73" s="54">
        <v>3</v>
      </c>
      <c r="K73" s="54">
        <v>1</v>
      </c>
      <c r="L73" s="87">
        <f t="shared" si="22"/>
        <v>3</v>
      </c>
      <c r="M73" s="81">
        <f t="shared" si="22"/>
        <v>1</v>
      </c>
    </row>
    <row r="74" spans="1:13" ht="13.5" thickBot="1" x14ac:dyDescent="0.25">
      <c r="A74" s="27" t="s">
        <v>4</v>
      </c>
      <c r="B74" s="87">
        <f t="shared" ref="B74:K74" si="23">SUM(B70:B73)</f>
        <v>0</v>
      </c>
      <c r="C74" s="87">
        <f t="shared" si="23"/>
        <v>0</v>
      </c>
      <c r="D74" s="87">
        <f t="shared" si="23"/>
        <v>0</v>
      </c>
      <c r="E74" s="87">
        <f t="shared" si="23"/>
        <v>0</v>
      </c>
      <c r="F74" s="87">
        <f t="shared" si="23"/>
        <v>0</v>
      </c>
      <c r="G74" s="87">
        <f t="shared" si="23"/>
        <v>0</v>
      </c>
      <c r="H74" s="87">
        <f t="shared" si="23"/>
        <v>0</v>
      </c>
      <c r="I74" s="87">
        <f t="shared" si="23"/>
        <v>0</v>
      </c>
      <c r="J74" s="87">
        <f t="shared" si="23"/>
        <v>10</v>
      </c>
      <c r="K74" s="87">
        <f t="shared" si="23"/>
        <v>5</v>
      </c>
      <c r="L74" s="87">
        <f t="shared" si="22"/>
        <v>10</v>
      </c>
      <c r="M74" s="81">
        <f t="shared" si="22"/>
        <v>5</v>
      </c>
    </row>
    <row r="75" spans="1:13" ht="13.5" thickBot="1" x14ac:dyDescent="0.25">
      <c r="A75" s="214" t="s">
        <v>84</v>
      </c>
      <c r="B75" s="368">
        <v>37</v>
      </c>
      <c r="C75" s="368">
        <v>6</v>
      </c>
      <c r="D75" s="368">
        <v>130</v>
      </c>
      <c r="E75" s="368">
        <v>38</v>
      </c>
      <c r="F75" s="368">
        <v>244</v>
      </c>
      <c r="G75" s="368">
        <v>92</v>
      </c>
      <c r="H75" s="368">
        <v>151</v>
      </c>
      <c r="I75" s="368">
        <v>68</v>
      </c>
      <c r="J75" s="368">
        <v>111</v>
      </c>
      <c r="K75" s="368">
        <v>56</v>
      </c>
      <c r="L75" s="368">
        <f t="shared" ref="L75:M75" si="24">SUM(B75,D75,F75,H75,J75)</f>
        <v>673</v>
      </c>
      <c r="M75" s="369">
        <f t="shared" si="24"/>
        <v>260</v>
      </c>
    </row>
    <row r="76" spans="1:13" s="23" customFormat="1" x14ac:dyDescent="0.2">
      <c r="A76" s="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</row>
    <row r="77" spans="1:13" s="23" customFormat="1" x14ac:dyDescent="0.2">
      <c r="A77" s="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</row>
    <row r="78" spans="1:13" x14ac:dyDescent="0.2">
      <c r="A78" s="4"/>
    </row>
    <row r="79" spans="1:13" ht="15" customHeight="1" x14ac:dyDescent="0.2">
      <c r="A79" s="645"/>
      <c r="B79" s="645"/>
      <c r="C79" s="645"/>
      <c r="D79" s="645"/>
      <c r="E79" s="645"/>
      <c r="F79" s="645"/>
      <c r="G79" s="645"/>
      <c r="H79" s="645"/>
      <c r="I79" s="645"/>
      <c r="J79" s="645"/>
      <c r="K79" s="645"/>
      <c r="L79" s="645"/>
      <c r="M79" s="645"/>
    </row>
    <row r="80" spans="1:13" ht="15" customHeight="1" x14ac:dyDescent="0.2">
      <c r="A80" s="673"/>
      <c r="B80" s="673"/>
      <c r="C80" s="673"/>
      <c r="D80" s="673"/>
      <c r="E80" s="673"/>
      <c r="F80" s="673"/>
      <c r="G80" s="673"/>
      <c r="H80" s="673"/>
      <c r="I80" s="673"/>
      <c r="J80" s="673"/>
      <c r="K80" s="673"/>
      <c r="L80" s="673"/>
      <c r="M80" s="673"/>
    </row>
    <row r="135" spans="1:1" x14ac:dyDescent="0.2">
      <c r="A135" s="1"/>
    </row>
    <row r="136" spans="1:1" x14ac:dyDescent="0.2">
      <c r="A136" s="1"/>
    </row>
    <row r="137" spans="1:1" x14ac:dyDescent="0.2">
      <c r="A137" s="1"/>
    </row>
  </sheetData>
  <sheetProtection password="CC6B" sheet="1" objects="1" scenarios="1"/>
  <mergeCells count="86">
    <mergeCell ref="A67:M67"/>
    <mergeCell ref="M44:M45"/>
    <mergeCell ref="B51:L51"/>
    <mergeCell ref="B52:C52"/>
    <mergeCell ref="D52:E52"/>
    <mergeCell ref="F52:G52"/>
    <mergeCell ref="H52:I52"/>
    <mergeCell ref="J52:J53"/>
    <mergeCell ref="K52:K53"/>
    <mergeCell ref="L52:L53"/>
    <mergeCell ref="M52:M53"/>
    <mergeCell ref="B43:L43"/>
    <mergeCell ref="B44:C44"/>
    <mergeCell ref="D44:E44"/>
    <mergeCell ref="F44:G44"/>
    <mergeCell ref="H44:I44"/>
    <mergeCell ref="J44:J45"/>
    <mergeCell ref="K44:K45"/>
    <mergeCell ref="L44:L45"/>
    <mergeCell ref="M28:M29"/>
    <mergeCell ref="B35:L35"/>
    <mergeCell ref="B36:C36"/>
    <mergeCell ref="D36:E36"/>
    <mergeCell ref="F36:G36"/>
    <mergeCell ref="H36:I36"/>
    <mergeCell ref="J36:J37"/>
    <mergeCell ref="K36:K37"/>
    <mergeCell ref="L36:L37"/>
    <mergeCell ref="M36:M37"/>
    <mergeCell ref="B27:L27"/>
    <mergeCell ref="B28:C28"/>
    <mergeCell ref="D28:E28"/>
    <mergeCell ref="F28:G28"/>
    <mergeCell ref="H28:I28"/>
    <mergeCell ref="J28:J29"/>
    <mergeCell ref="K28:K29"/>
    <mergeCell ref="L28:L29"/>
    <mergeCell ref="K12:K13"/>
    <mergeCell ref="L12:L13"/>
    <mergeCell ref="M12:M13"/>
    <mergeCell ref="B19:L19"/>
    <mergeCell ref="B20:C20"/>
    <mergeCell ref="D20:E20"/>
    <mergeCell ref="F20:G20"/>
    <mergeCell ref="H20:I20"/>
    <mergeCell ref="J20:J21"/>
    <mergeCell ref="K20:K21"/>
    <mergeCell ref="L20:L21"/>
    <mergeCell ref="M20:M21"/>
    <mergeCell ref="B12:C12"/>
    <mergeCell ref="D12:E12"/>
    <mergeCell ref="F12:G12"/>
    <mergeCell ref="H12:I12"/>
    <mergeCell ref="J12:J13"/>
    <mergeCell ref="A1:M1"/>
    <mergeCell ref="M68:M69"/>
    <mergeCell ref="B2:I2"/>
    <mergeCell ref="J2:K2"/>
    <mergeCell ref="K60:K61"/>
    <mergeCell ref="B60:C60"/>
    <mergeCell ref="L4:L5"/>
    <mergeCell ref="L60:L61"/>
    <mergeCell ref="F60:G60"/>
    <mergeCell ref="H60:I60"/>
    <mergeCell ref="B3:L3"/>
    <mergeCell ref="B59:L59"/>
    <mergeCell ref="M4:M5"/>
    <mergeCell ref="M60:M61"/>
    <mergeCell ref="K4:K5"/>
    <mergeCell ref="B11:L11"/>
    <mergeCell ref="A79:M79"/>
    <mergeCell ref="A80:M80"/>
    <mergeCell ref="B4:C4"/>
    <mergeCell ref="D4:E4"/>
    <mergeCell ref="F4:G4"/>
    <mergeCell ref="H4:I4"/>
    <mergeCell ref="J4:J5"/>
    <mergeCell ref="J60:J61"/>
    <mergeCell ref="D60:E60"/>
    <mergeCell ref="L68:L69"/>
    <mergeCell ref="B68:C68"/>
    <mergeCell ref="D68:E68"/>
    <mergeCell ref="F68:G68"/>
    <mergeCell ref="H68:I68"/>
    <mergeCell ref="J68:J69"/>
    <mergeCell ref="K68:K69"/>
  </mergeCells>
  <pageMargins left="0.70866141732283472" right="0.70866141732283472" top="0.74803149606299213" bottom="0.74803149606299213" header="0.31496062992125984" footer="0.31496062992125984"/>
  <pageSetup paperSize="9" scale="81" firstPageNumber="122" fitToHeight="2" orientation="landscape" useFirstPageNumber="1" r:id="rId1"/>
  <headerFooter>
    <oddFooter>&amp;C&amp;P</oddFooter>
  </headerFooter>
  <rowBreaks count="1" manualBreakCount="1">
    <brk id="34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zoomScaleNormal="100" workbookViewId="0">
      <selection activeCell="M31" sqref="M31"/>
    </sheetView>
  </sheetViews>
  <sheetFormatPr defaultColWidth="9.140625" defaultRowHeight="15" x14ac:dyDescent="0.25"/>
  <cols>
    <col min="1" max="1" width="35.5703125" style="2" customWidth="1"/>
    <col min="2" max="2" width="7.5703125" style="310" customWidth="1"/>
    <col min="3" max="3" width="10" style="310" customWidth="1"/>
    <col min="4" max="4" width="10.5703125" style="310" customWidth="1"/>
    <col min="5" max="5" width="16.42578125" style="310" customWidth="1"/>
    <col min="6" max="6" width="9.7109375" style="310" customWidth="1"/>
    <col min="7" max="7" width="13.28515625" style="310" customWidth="1"/>
    <col min="8" max="8" width="25.85546875" style="310" customWidth="1"/>
    <col min="9" max="9" width="21.42578125" style="310" customWidth="1"/>
    <col min="10" max="10" width="11.85546875" style="310" customWidth="1"/>
    <col min="11" max="14" width="9.140625" style="30"/>
    <col min="15" max="16384" width="9.140625" style="1"/>
  </cols>
  <sheetData>
    <row r="1" spans="1:14" ht="42.75" customHeight="1" thickBot="1" x14ac:dyDescent="0.3">
      <c r="A1" s="699" t="s">
        <v>154</v>
      </c>
      <c r="B1" s="700"/>
      <c r="C1" s="700"/>
      <c r="D1" s="700"/>
      <c r="E1" s="700"/>
      <c r="F1" s="700"/>
      <c r="G1" s="700"/>
      <c r="H1" s="700"/>
      <c r="I1" s="701"/>
      <c r="J1" s="702"/>
    </row>
    <row r="2" spans="1:14" s="5" customFormat="1" ht="21.75" customHeight="1" x14ac:dyDescent="0.2">
      <c r="A2" s="703" t="s">
        <v>288</v>
      </c>
      <c r="B2" s="705" t="s">
        <v>155</v>
      </c>
      <c r="C2" s="705" t="s">
        <v>156</v>
      </c>
      <c r="D2" s="707" t="s">
        <v>157</v>
      </c>
      <c r="E2" s="707" t="s">
        <v>158</v>
      </c>
      <c r="F2" s="707" t="s">
        <v>333</v>
      </c>
      <c r="G2" s="707" t="s">
        <v>159</v>
      </c>
      <c r="H2" s="707" t="s">
        <v>224</v>
      </c>
      <c r="I2" s="707" t="s">
        <v>334</v>
      </c>
      <c r="J2" s="695" t="s">
        <v>335</v>
      </c>
    </row>
    <row r="3" spans="1:14" s="5" customFormat="1" ht="26.25" customHeight="1" thickBot="1" x14ac:dyDescent="0.25">
      <c r="A3" s="704"/>
      <c r="B3" s="706"/>
      <c r="C3" s="706"/>
      <c r="D3" s="708"/>
      <c r="E3" s="708"/>
      <c r="F3" s="708"/>
      <c r="G3" s="708"/>
      <c r="H3" s="708"/>
      <c r="I3" s="708"/>
      <c r="J3" s="696"/>
    </row>
    <row r="4" spans="1:14" ht="13.5" customHeight="1" x14ac:dyDescent="0.2">
      <c r="A4" s="101" t="s">
        <v>316</v>
      </c>
      <c r="B4" s="370">
        <v>1</v>
      </c>
      <c r="C4" s="370">
        <v>4</v>
      </c>
      <c r="D4" s="370">
        <v>23</v>
      </c>
      <c r="E4" s="370">
        <v>23</v>
      </c>
      <c r="F4" s="370">
        <v>1</v>
      </c>
      <c r="G4" s="370">
        <v>11</v>
      </c>
      <c r="H4" s="371"/>
      <c r="I4" s="372"/>
      <c r="J4" s="373">
        <f t="shared" ref="J4:J11" si="0">SUM(B4:I4)</f>
        <v>63</v>
      </c>
      <c r="K4" s="1"/>
      <c r="L4" s="1"/>
      <c r="M4" s="1"/>
      <c r="N4" s="1"/>
    </row>
    <row r="5" spans="1:14" ht="15" customHeight="1" thickBot="1" x14ac:dyDescent="0.25">
      <c r="A5" s="102" t="s">
        <v>87</v>
      </c>
      <c r="B5" s="374"/>
      <c r="C5" s="374">
        <v>1</v>
      </c>
      <c r="D5" s="374">
        <v>3</v>
      </c>
      <c r="E5" s="374">
        <v>5</v>
      </c>
      <c r="F5" s="374"/>
      <c r="G5" s="374">
        <v>1</v>
      </c>
      <c r="H5" s="375"/>
      <c r="I5" s="376"/>
      <c r="J5" s="377">
        <f t="shared" si="0"/>
        <v>10</v>
      </c>
      <c r="K5" s="1"/>
      <c r="L5" s="1"/>
      <c r="M5" s="1"/>
      <c r="N5" s="1"/>
    </row>
    <row r="6" spans="1:14" ht="15" customHeight="1" x14ac:dyDescent="0.25">
      <c r="A6" s="104" t="s">
        <v>239</v>
      </c>
      <c r="B6" s="370">
        <v>1</v>
      </c>
      <c r="C6" s="370">
        <v>4</v>
      </c>
      <c r="D6" s="370">
        <v>13</v>
      </c>
      <c r="E6" s="370">
        <v>26</v>
      </c>
      <c r="F6" s="370">
        <v>1</v>
      </c>
      <c r="G6" s="371"/>
      <c r="H6" s="372"/>
      <c r="I6" s="370">
        <v>8</v>
      </c>
      <c r="J6" s="373">
        <f t="shared" si="0"/>
        <v>53</v>
      </c>
    </row>
    <row r="7" spans="1:14" s="23" customFormat="1" ht="15" customHeight="1" thickBot="1" x14ac:dyDescent="0.3">
      <c r="A7" s="540" t="s">
        <v>87</v>
      </c>
      <c r="B7" s="374"/>
      <c r="C7" s="374">
        <v>1</v>
      </c>
      <c r="D7" s="374">
        <v>7</v>
      </c>
      <c r="E7" s="374">
        <v>5</v>
      </c>
      <c r="F7" s="374">
        <v>1</v>
      </c>
      <c r="G7" s="375"/>
      <c r="H7" s="376"/>
      <c r="I7" s="374">
        <v>3</v>
      </c>
      <c r="J7" s="377">
        <f t="shared" si="0"/>
        <v>17</v>
      </c>
      <c r="K7" s="169"/>
      <c r="L7" s="169"/>
      <c r="M7" s="169"/>
      <c r="N7" s="169"/>
    </row>
    <row r="8" spans="1:14" s="23" customFormat="1" ht="15" customHeight="1" x14ac:dyDescent="0.25">
      <c r="A8" s="101" t="s">
        <v>235</v>
      </c>
      <c r="B8" s="370">
        <v>1</v>
      </c>
      <c r="C8" s="370">
        <v>4</v>
      </c>
      <c r="D8" s="370">
        <v>9</v>
      </c>
      <c r="E8" s="370">
        <v>26</v>
      </c>
      <c r="F8" s="370">
        <v>1</v>
      </c>
      <c r="G8" s="371"/>
      <c r="H8" s="372"/>
      <c r="I8" s="370">
        <v>3</v>
      </c>
      <c r="J8" s="373">
        <f t="shared" si="0"/>
        <v>44</v>
      </c>
      <c r="K8" s="169"/>
      <c r="L8" s="169"/>
      <c r="M8" s="169"/>
      <c r="N8" s="169"/>
    </row>
    <row r="9" spans="1:14" s="23" customFormat="1" ht="15" customHeight="1" thickBot="1" x14ac:dyDescent="0.3">
      <c r="A9" s="102" t="s">
        <v>87</v>
      </c>
      <c r="B9" s="374"/>
      <c r="C9" s="374">
        <v>1</v>
      </c>
      <c r="D9" s="374">
        <v>2</v>
      </c>
      <c r="E9" s="374">
        <v>9</v>
      </c>
      <c r="F9" s="374"/>
      <c r="G9" s="375"/>
      <c r="H9" s="376"/>
      <c r="I9" s="374">
        <v>1</v>
      </c>
      <c r="J9" s="377">
        <f t="shared" si="0"/>
        <v>13</v>
      </c>
      <c r="K9" s="169"/>
      <c r="L9" s="169"/>
      <c r="M9" s="169"/>
      <c r="N9" s="169"/>
    </row>
    <row r="10" spans="1:14" s="23" customFormat="1" ht="15" customHeight="1" x14ac:dyDescent="0.25">
      <c r="A10" s="101" t="s">
        <v>241</v>
      </c>
      <c r="B10" s="370">
        <v>1</v>
      </c>
      <c r="C10" s="370">
        <v>4</v>
      </c>
      <c r="D10" s="370">
        <v>11</v>
      </c>
      <c r="E10" s="370">
        <v>50</v>
      </c>
      <c r="F10" s="370">
        <v>1</v>
      </c>
      <c r="G10" s="371"/>
      <c r="H10" s="372"/>
      <c r="I10" s="370">
        <v>23</v>
      </c>
      <c r="J10" s="373">
        <f t="shared" si="0"/>
        <v>90</v>
      </c>
      <c r="K10" s="169"/>
      <c r="L10" s="169"/>
      <c r="M10" s="169"/>
      <c r="N10" s="169"/>
    </row>
    <row r="11" spans="1:14" s="23" customFormat="1" ht="15" customHeight="1" thickBot="1" x14ac:dyDescent="0.3">
      <c r="A11" s="102" t="s">
        <v>87</v>
      </c>
      <c r="B11" s="374"/>
      <c r="C11" s="374">
        <v>2</v>
      </c>
      <c r="D11" s="374">
        <v>1</v>
      </c>
      <c r="E11" s="374">
        <v>8</v>
      </c>
      <c r="F11" s="374"/>
      <c r="G11" s="375"/>
      <c r="H11" s="376"/>
      <c r="I11" s="374">
        <v>5</v>
      </c>
      <c r="J11" s="377">
        <f t="shared" si="0"/>
        <v>16</v>
      </c>
      <c r="K11" s="169"/>
      <c r="L11" s="169"/>
      <c r="M11" s="169"/>
      <c r="N11" s="169"/>
    </row>
    <row r="12" spans="1:14" s="23" customFormat="1" ht="15" customHeight="1" x14ac:dyDescent="0.25">
      <c r="A12" s="101" t="s">
        <v>238</v>
      </c>
      <c r="B12" s="370">
        <v>1</v>
      </c>
      <c r="C12" s="370">
        <v>4</v>
      </c>
      <c r="D12" s="370">
        <v>7</v>
      </c>
      <c r="E12" s="370">
        <v>30</v>
      </c>
      <c r="F12" s="370">
        <v>1</v>
      </c>
      <c r="G12" s="371"/>
      <c r="H12" s="372"/>
      <c r="I12" s="370">
        <v>19</v>
      </c>
      <c r="J12" s="373">
        <v>62</v>
      </c>
      <c r="K12" s="169"/>
      <c r="L12" s="169"/>
      <c r="M12" s="169"/>
      <c r="N12" s="169"/>
    </row>
    <row r="13" spans="1:14" s="23" customFormat="1" ht="15" customHeight="1" thickBot="1" x14ac:dyDescent="0.3">
      <c r="A13" s="102" t="s">
        <v>87</v>
      </c>
      <c r="B13" s="374"/>
      <c r="C13" s="374">
        <v>1</v>
      </c>
      <c r="D13" s="374">
        <v>3</v>
      </c>
      <c r="E13" s="374">
        <v>8</v>
      </c>
      <c r="F13" s="374">
        <v>1</v>
      </c>
      <c r="G13" s="375"/>
      <c r="H13" s="376"/>
      <c r="I13" s="374">
        <v>2</v>
      </c>
      <c r="J13" s="377">
        <v>15</v>
      </c>
      <c r="K13" s="169"/>
      <c r="L13" s="169"/>
      <c r="M13" s="169"/>
      <c r="N13" s="169"/>
    </row>
    <row r="14" spans="1:14" s="23" customFormat="1" ht="15" customHeight="1" x14ac:dyDescent="0.25">
      <c r="A14" s="101" t="s">
        <v>314</v>
      </c>
      <c r="B14" s="370">
        <v>1</v>
      </c>
      <c r="C14" s="370">
        <v>4</v>
      </c>
      <c r="D14" s="370">
        <v>11</v>
      </c>
      <c r="E14" s="370">
        <v>16</v>
      </c>
      <c r="F14" s="370">
        <v>1</v>
      </c>
      <c r="G14" s="371"/>
      <c r="H14" s="372"/>
      <c r="I14" s="370">
        <v>3</v>
      </c>
      <c r="J14" s="373">
        <f t="shared" ref="J14:J21" si="1">SUM(B14:I14)</f>
        <v>36</v>
      </c>
      <c r="K14" s="169"/>
      <c r="L14" s="169"/>
      <c r="M14" s="169"/>
      <c r="N14" s="169"/>
    </row>
    <row r="15" spans="1:14" s="23" customFormat="1" ht="15" customHeight="1" thickBot="1" x14ac:dyDescent="0.3">
      <c r="A15" s="102" t="s">
        <v>87</v>
      </c>
      <c r="B15" s="374"/>
      <c r="C15" s="374">
        <v>1</v>
      </c>
      <c r="D15" s="374">
        <v>6</v>
      </c>
      <c r="E15" s="374">
        <v>2</v>
      </c>
      <c r="F15" s="374"/>
      <c r="G15" s="375"/>
      <c r="H15" s="376"/>
      <c r="I15" s="374"/>
      <c r="J15" s="377">
        <f t="shared" si="1"/>
        <v>9</v>
      </c>
      <c r="K15" s="169"/>
      <c r="L15" s="169"/>
      <c r="M15" s="169"/>
      <c r="N15" s="169"/>
    </row>
    <row r="16" spans="1:14" s="23" customFormat="1" ht="15" customHeight="1" x14ac:dyDescent="0.25">
      <c r="A16" s="101" t="s">
        <v>234</v>
      </c>
      <c r="B16" s="370">
        <v>1</v>
      </c>
      <c r="C16" s="370">
        <v>3</v>
      </c>
      <c r="D16" s="370">
        <v>9</v>
      </c>
      <c r="E16" s="370">
        <v>22</v>
      </c>
      <c r="F16" s="370">
        <v>1</v>
      </c>
      <c r="G16" s="371"/>
      <c r="H16" s="372"/>
      <c r="I16" s="370">
        <v>7</v>
      </c>
      <c r="J16" s="373">
        <f t="shared" si="1"/>
        <v>43</v>
      </c>
      <c r="K16" s="169"/>
      <c r="L16" s="169"/>
      <c r="M16" s="169"/>
      <c r="N16" s="169"/>
    </row>
    <row r="17" spans="1:15" s="23" customFormat="1" ht="15" customHeight="1" thickBot="1" x14ac:dyDescent="0.3">
      <c r="A17" s="102" t="s">
        <v>87</v>
      </c>
      <c r="B17" s="374">
        <v>1</v>
      </c>
      <c r="C17" s="374">
        <v>1</v>
      </c>
      <c r="D17" s="374">
        <v>2</v>
      </c>
      <c r="E17" s="374">
        <v>8</v>
      </c>
      <c r="F17" s="374">
        <v>1</v>
      </c>
      <c r="G17" s="375"/>
      <c r="H17" s="376"/>
      <c r="I17" s="374">
        <v>4</v>
      </c>
      <c r="J17" s="377">
        <f t="shared" si="1"/>
        <v>17</v>
      </c>
      <c r="K17" s="169"/>
      <c r="L17" s="169"/>
      <c r="M17" s="169"/>
      <c r="N17" s="169"/>
    </row>
    <row r="18" spans="1:15" s="23" customFormat="1" ht="15" customHeight="1" x14ac:dyDescent="0.25">
      <c r="A18" s="101" t="s">
        <v>236</v>
      </c>
      <c r="B18" s="370">
        <v>1</v>
      </c>
      <c r="C18" s="370">
        <v>3</v>
      </c>
      <c r="D18" s="370">
        <v>13</v>
      </c>
      <c r="E18" s="370">
        <v>15</v>
      </c>
      <c r="F18" s="370">
        <v>1</v>
      </c>
      <c r="G18" s="371"/>
      <c r="H18" s="372"/>
      <c r="I18" s="370">
        <v>14</v>
      </c>
      <c r="J18" s="373">
        <f t="shared" si="1"/>
        <v>47</v>
      </c>
      <c r="K18" s="169"/>
      <c r="L18" s="169"/>
      <c r="M18" s="169"/>
      <c r="N18" s="169"/>
    </row>
    <row r="19" spans="1:15" s="23" customFormat="1" ht="15" customHeight="1" thickBot="1" x14ac:dyDescent="0.3">
      <c r="A19" s="102" t="s">
        <v>87</v>
      </c>
      <c r="B19" s="374"/>
      <c r="C19" s="374"/>
      <c r="D19" s="374">
        <v>3</v>
      </c>
      <c r="E19" s="374">
        <v>12</v>
      </c>
      <c r="F19" s="374">
        <v>1</v>
      </c>
      <c r="G19" s="375"/>
      <c r="H19" s="376"/>
      <c r="I19" s="374">
        <v>5</v>
      </c>
      <c r="J19" s="377">
        <f t="shared" si="1"/>
        <v>21</v>
      </c>
      <c r="K19" s="169"/>
      <c r="L19" s="169"/>
      <c r="M19" s="169"/>
      <c r="N19" s="169"/>
    </row>
    <row r="20" spans="1:15" ht="15" customHeight="1" x14ac:dyDescent="0.25">
      <c r="A20" s="101" t="s">
        <v>315</v>
      </c>
      <c r="B20" s="370">
        <v>1</v>
      </c>
      <c r="C20" s="370">
        <v>4</v>
      </c>
      <c r="D20" s="370">
        <v>16</v>
      </c>
      <c r="E20" s="370">
        <v>21</v>
      </c>
      <c r="F20" s="370">
        <v>1</v>
      </c>
      <c r="G20" s="371"/>
      <c r="H20" s="372"/>
      <c r="I20" s="370">
        <v>8</v>
      </c>
      <c r="J20" s="373">
        <f t="shared" si="1"/>
        <v>51</v>
      </c>
    </row>
    <row r="21" spans="1:15" ht="15" customHeight="1" thickBot="1" x14ac:dyDescent="0.3">
      <c r="A21" s="102" t="s">
        <v>87</v>
      </c>
      <c r="B21" s="378"/>
      <c r="C21" s="378">
        <v>1</v>
      </c>
      <c r="D21" s="378">
        <v>5</v>
      </c>
      <c r="E21" s="378">
        <v>2</v>
      </c>
      <c r="F21" s="378"/>
      <c r="G21" s="375"/>
      <c r="H21" s="376"/>
      <c r="I21" s="378">
        <v>3</v>
      </c>
      <c r="J21" s="379">
        <f t="shared" si="1"/>
        <v>11</v>
      </c>
    </row>
    <row r="22" spans="1:15" ht="30" customHeight="1" x14ac:dyDescent="0.25">
      <c r="A22" s="101" t="s">
        <v>217</v>
      </c>
      <c r="B22" s="372"/>
      <c r="C22" s="372"/>
      <c r="D22" s="372"/>
      <c r="E22" s="370"/>
      <c r="F22" s="370"/>
      <c r="G22" s="371"/>
      <c r="H22" s="370"/>
      <c r="I22" s="370"/>
      <c r="J22" s="373">
        <f t="shared" ref="J22:J25" si="2">SUM(B22:I22)</f>
        <v>0</v>
      </c>
    </row>
    <row r="23" spans="1:15" ht="15" customHeight="1" thickBot="1" x14ac:dyDescent="0.3">
      <c r="A23" s="102" t="s">
        <v>87</v>
      </c>
      <c r="B23" s="380"/>
      <c r="C23" s="380"/>
      <c r="D23" s="380"/>
      <c r="E23" s="300"/>
      <c r="F23" s="300"/>
      <c r="G23" s="381"/>
      <c r="H23" s="300"/>
      <c r="I23" s="300"/>
      <c r="J23" s="382">
        <f t="shared" si="2"/>
        <v>0</v>
      </c>
    </row>
    <row r="24" spans="1:15" ht="15" customHeight="1" x14ac:dyDescent="0.25">
      <c r="A24" s="101" t="s">
        <v>77</v>
      </c>
      <c r="B24" s="372"/>
      <c r="C24" s="372"/>
      <c r="D24" s="372"/>
      <c r="E24" s="370"/>
      <c r="F24" s="370"/>
      <c r="G24" s="371"/>
      <c r="H24" s="370"/>
      <c r="I24" s="370"/>
      <c r="J24" s="373">
        <f t="shared" si="2"/>
        <v>0</v>
      </c>
    </row>
    <row r="25" spans="1:15" ht="15" customHeight="1" thickBot="1" x14ac:dyDescent="0.3">
      <c r="A25" s="102" t="s">
        <v>87</v>
      </c>
      <c r="B25" s="380"/>
      <c r="C25" s="380"/>
      <c r="D25" s="380"/>
      <c r="E25" s="300"/>
      <c r="F25" s="300"/>
      <c r="G25" s="375"/>
      <c r="H25" s="300"/>
      <c r="I25" s="300"/>
      <c r="J25" s="382">
        <f t="shared" si="2"/>
        <v>0</v>
      </c>
    </row>
    <row r="26" spans="1:15" ht="30" customHeight="1" x14ac:dyDescent="0.25">
      <c r="A26" s="111" t="s">
        <v>336</v>
      </c>
      <c r="B26" s="383">
        <f>SUM(B6,B8,B10,B12,B14,B16,B18,B20,B22,B24)</f>
        <v>8</v>
      </c>
      <c r="C26" s="383">
        <f t="shared" ref="C26:F27" si="3">SUM(C6,C8,C10,C12,C14,C16,C18,C20,C22,C24)</f>
        <v>30</v>
      </c>
      <c r="D26" s="383">
        <f t="shared" si="3"/>
        <v>89</v>
      </c>
      <c r="E26" s="383">
        <f t="shared" si="3"/>
        <v>206</v>
      </c>
      <c r="F26" s="383">
        <f t="shared" si="3"/>
        <v>8</v>
      </c>
      <c r="G26" s="384"/>
      <c r="H26" s="383">
        <f>SUM(H22,H24)</f>
        <v>0</v>
      </c>
      <c r="I26" s="383">
        <f>SUM(I6,I8,I10,I12,I14,I16,I18,I20,I22,I24)</f>
        <v>85</v>
      </c>
      <c r="J26" s="383">
        <f>SUM(J6,J8,J10,J12,J14,J16,J18,J20,J22,J24)</f>
        <v>426</v>
      </c>
      <c r="K26" s="109"/>
    </row>
    <row r="27" spans="1:15" ht="15" customHeight="1" thickBot="1" x14ac:dyDescent="0.3">
      <c r="A27" s="102" t="s">
        <v>87</v>
      </c>
      <c r="B27" s="385">
        <f>SUM(B7,B9,B11,B13,B15,B17,B19,B21,B23,B25)</f>
        <v>1</v>
      </c>
      <c r="C27" s="385">
        <f t="shared" si="3"/>
        <v>8</v>
      </c>
      <c r="D27" s="385">
        <f t="shared" si="3"/>
        <v>29</v>
      </c>
      <c r="E27" s="385">
        <f t="shared" si="3"/>
        <v>54</v>
      </c>
      <c r="F27" s="385">
        <f t="shared" si="3"/>
        <v>4</v>
      </c>
      <c r="G27" s="376"/>
      <c r="H27" s="385">
        <f>SUM(H23,H25)</f>
        <v>0</v>
      </c>
      <c r="I27" s="385">
        <f>SUM(I7,I9,I11,I13,I15,I17,I19,I21,I23,I25)</f>
        <v>23</v>
      </c>
      <c r="J27" s="385">
        <f>SUM(J7,J9,J11,J13,J15,J17,J19,J21,J23,J25)</f>
        <v>119</v>
      </c>
      <c r="O27" s="23"/>
    </row>
    <row r="28" spans="1:15" ht="15" customHeight="1" x14ac:dyDescent="0.25">
      <c r="A28" s="388" t="s">
        <v>89</v>
      </c>
      <c r="B28" s="389">
        <f t="shared" ref="B28:J29" si="4">B26+B4</f>
        <v>9</v>
      </c>
      <c r="C28" s="389">
        <f t="shared" si="4"/>
        <v>34</v>
      </c>
      <c r="D28" s="389">
        <f t="shared" si="4"/>
        <v>112</v>
      </c>
      <c r="E28" s="389">
        <f t="shared" si="4"/>
        <v>229</v>
      </c>
      <c r="F28" s="389">
        <f t="shared" si="4"/>
        <v>9</v>
      </c>
      <c r="G28" s="389">
        <f t="shared" si="4"/>
        <v>11</v>
      </c>
      <c r="H28" s="389">
        <f t="shared" si="4"/>
        <v>0</v>
      </c>
      <c r="I28" s="389">
        <f t="shared" si="4"/>
        <v>85</v>
      </c>
      <c r="J28" s="390">
        <f t="shared" si="4"/>
        <v>489</v>
      </c>
      <c r="O28" s="23"/>
    </row>
    <row r="29" spans="1:15" ht="15" customHeight="1" thickBot="1" x14ac:dyDescent="0.3">
      <c r="A29" s="102" t="s">
        <v>87</v>
      </c>
      <c r="B29" s="385">
        <f t="shared" si="4"/>
        <v>1</v>
      </c>
      <c r="C29" s="385">
        <f t="shared" si="4"/>
        <v>9</v>
      </c>
      <c r="D29" s="385">
        <f t="shared" si="4"/>
        <v>32</v>
      </c>
      <c r="E29" s="385">
        <f t="shared" si="4"/>
        <v>59</v>
      </c>
      <c r="F29" s="385">
        <f t="shared" si="4"/>
        <v>4</v>
      </c>
      <c r="G29" s="385">
        <f t="shared" si="4"/>
        <v>1</v>
      </c>
      <c r="H29" s="385">
        <f t="shared" si="4"/>
        <v>0</v>
      </c>
      <c r="I29" s="385">
        <f t="shared" si="4"/>
        <v>23</v>
      </c>
      <c r="J29" s="379">
        <f t="shared" si="4"/>
        <v>129</v>
      </c>
      <c r="O29" s="23"/>
    </row>
    <row r="30" spans="1:15" ht="15" customHeight="1" x14ac:dyDescent="0.2">
      <c r="A30" s="59"/>
      <c r="B30" s="386"/>
      <c r="C30" s="386"/>
      <c r="D30" s="386"/>
      <c r="E30" s="386"/>
      <c r="F30" s="386"/>
      <c r="G30" s="386"/>
      <c r="H30" s="386"/>
      <c r="I30" s="386"/>
      <c r="J30" s="386"/>
      <c r="K30" s="31"/>
      <c r="L30" s="31"/>
      <c r="M30" s="31"/>
      <c r="N30" s="31"/>
      <c r="O30" s="23"/>
    </row>
    <row r="31" spans="1:15" ht="27.75" customHeight="1" x14ac:dyDescent="0.2">
      <c r="A31" s="693"/>
      <c r="B31" s="693"/>
      <c r="C31" s="693"/>
      <c r="D31" s="693"/>
      <c r="E31" s="693"/>
      <c r="F31" s="693"/>
      <c r="G31" s="693"/>
      <c r="H31" s="693"/>
      <c r="I31" s="693"/>
      <c r="J31" s="693"/>
      <c r="K31" s="31"/>
      <c r="L31" s="31"/>
      <c r="M31" s="31"/>
      <c r="N31" s="31"/>
      <c r="O31" s="23"/>
    </row>
    <row r="32" spans="1:15" ht="15" customHeight="1" x14ac:dyDescent="0.2">
      <c r="A32" s="694"/>
      <c r="B32" s="694"/>
      <c r="C32" s="694"/>
      <c r="D32" s="694"/>
      <c r="E32" s="694"/>
      <c r="F32" s="694"/>
      <c r="G32" s="694"/>
      <c r="H32" s="694"/>
      <c r="I32" s="694"/>
      <c r="J32" s="694"/>
      <c r="K32" s="31"/>
      <c r="L32" s="31"/>
      <c r="M32" s="31"/>
      <c r="N32" s="31"/>
      <c r="O32" s="23"/>
    </row>
    <row r="33" spans="1:15" ht="15" customHeight="1" x14ac:dyDescent="0.2">
      <c r="A33" s="697"/>
      <c r="B33" s="697"/>
      <c r="C33" s="697"/>
      <c r="D33" s="697"/>
      <c r="E33" s="697"/>
      <c r="F33" s="697"/>
      <c r="G33" s="697"/>
      <c r="H33" s="697"/>
      <c r="I33" s="697"/>
      <c r="J33" s="697"/>
      <c r="K33" s="31"/>
      <c r="L33" s="31"/>
      <c r="M33" s="31"/>
      <c r="N33" s="31"/>
      <c r="O33" s="23"/>
    </row>
    <row r="34" spans="1:15" s="60" customFormat="1" ht="27.75" customHeight="1" x14ac:dyDescent="0.2">
      <c r="A34" s="697"/>
      <c r="B34" s="697"/>
      <c r="C34" s="697"/>
      <c r="D34" s="697"/>
      <c r="E34" s="697"/>
      <c r="F34" s="697"/>
      <c r="G34" s="697"/>
      <c r="H34" s="697"/>
      <c r="I34" s="697"/>
      <c r="J34" s="697"/>
      <c r="K34" s="125"/>
      <c r="L34" s="125"/>
      <c r="M34" s="125"/>
      <c r="N34" s="125"/>
      <c r="O34" s="62"/>
    </row>
    <row r="35" spans="1:15" s="60" customFormat="1" ht="27.75" customHeight="1" x14ac:dyDescent="0.2">
      <c r="A35" s="698"/>
      <c r="B35" s="698"/>
      <c r="C35" s="698"/>
      <c r="D35" s="698"/>
      <c r="E35" s="698"/>
      <c r="F35" s="698"/>
      <c r="G35" s="698"/>
      <c r="H35" s="698"/>
      <c r="I35" s="698"/>
      <c r="J35" s="698"/>
      <c r="K35" s="125"/>
      <c r="L35" s="125"/>
      <c r="M35" s="125"/>
      <c r="N35" s="125"/>
      <c r="O35" s="62"/>
    </row>
    <row r="36" spans="1:15" ht="15" customHeight="1" x14ac:dyDescent="0.2">
      <c r="A36" s="694"/>
      <c r="B36" s="694"/>
      <c r="C36" s="694"/>
      <c r="D36" s="694"/>
      <c r="E36" s="694"/>
      <c r="F36" s="694"/>
      <c r="G36" s="694"/>
      <c r="H36" s="694"/>
      <c r="I36" s="694"/>
      <c r="J36" s="694"/>
      <c r="K36" s="1"/>
      <c r="L36" s="1"/>
      <c r="M36" s="1"/>
      <c r="N36" s="1"/>
    </row>
    <row r="37" spans="1:15" ht="15" customHeight="1" x14ac:dyDescent="0.2">
      <c r="A37" s="1"/>
      <c r="K37" s="1"/>
      <c r="L37" s="1"/>
      <c r="M37" s="1"/>
      <c r="N37" s="1"/>
    </row>
    <row r="38" spans="1:15" ht="12.75" x14ac:dyDescent="0.2">
      <c r="A38" s="112"/>
      <c r="B38" s="387"/>
      <c r="C38" s="387"/>
      <c r="D38" s="387"/>
      <c r="E38" s="387"/>
      <c r="F38" s="387"/>
      <c r="G38" s="387"/>
      <c r="H38" s="387"/>
      <c r="I38" s="387"/>
      <c r="J38" s="387"/>
      <c r="K38" s="1"/>
      <c r="L38" s="1"/>
      <c r="M38" s="1"/>
      <c r="N38" s="1"/>
    </row>
    <row r="39" spans="1:15" ht="12.75" x14ac:dyDescent="0.2">
      <c r="A39" s="1"/>
      <c r="K39" s="1"/>
      <c r="L39" s="1"/>
      <c r="M39" s="1"/>
      <c r="N39" s="1"/>
    </row>
    <row r="40" spans="1:15" ht="12.75" x14ac:dyDescent="0.2">
      <c r="A40" s="1"/>
      <c r="K40" s="1"/>
      <c r="L40" s="1"/>
      <c r="M40" s="1"/>
      <c r="N40" s="1"/>
    </row>
    <row r="41" spans="1:15" ht="12.75" x14ac:dyDescent="0.2">
      <c r="A41" s="1"/>
      <c r="K41" s="1"/>
      <c r="L41" s="1"/>
      <c r="M41" s="1"/>
      <c r="N41" s="1"/>
    </row>
    <row r="42" spans="1:15" ht="12.75" x14ac:dyDescent="0.2">
      <c r="A42" s="1"/>
      <c r="K42" s="1"/>
      <c r="L42" s="1"/>
      <c r="M42" s="1"/>
      <c r="N42" s="1"/>
    </row>
    <row r="43" spans="1:15" ht="12.75" x14ac:dyDescent="0.2">
      <c r="A43" s="1"/>
      <c r="K43" s="1"/>
      <c r="L43" s="1"/>
      <c r="M43" s="1"/>
      <c r="N43" s="1"/>
    </row>
    <row r="44" spans="1:15" ht="12.75" x14ac:dyDescent="0.2">
      <c r="A44" s="1"/>
      <c r="K44" s="1"/>
      <c r="L44" s="1"/>
      <c r="M44" s="1"/>
      <c r="N44" s="1"/>
    </row>
    <row r="45" spans="1:15" ht="12.75" x14ac:dyDescent="0.2">
      <c r="A45" s="1"/>
      <c r="K45" s="1"/>
      <c r="L45" s="1"/>
      <c r="M45" s="1"/>
      <c r="N45" s="1"/>
    </row>
  </sheetData>
  <sheetProtection password="CC6B" sheet="1" objects="1" scenarios="1"/>
  <mergeCells count="17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A31:J31"/>
    <mergeCell ref="A36:J36"/>
    <mergeCell ref="J2:J3"/>
    <mergeCell ref="A33:J33"/>
    <mergeCell ref="A32:J32"/>
    <mergeCell ref="A34:J34"/>
    <mergeCell ref="A35:J35"/>
  </mergeCells>
  <pageMargins left="0.70866141732283472" right="0.70866141732283472" top="0.74803149606299213" bottom="0.74803149606299213" header="0.31496062992125984" footer="0.31496062992125984"/>
  <pageSetup paperSize="9" scale="80" firstPageNumber="124" fitToHeight="0" orientation="landscape" useFirstPageNumber="1" r:id="rId1"/>
  <headerFooter>
    <oddFooter>&amp;C&amp;P</oddFooter>
  </headerFooter>
  <rowBreaks count="1" manualBreakCount="1">
    <brk id="31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9"/>
  <sheetViews>
    <sheetView zoomScaleNormal="100" workbookViewId="0">
      <selection activeCell="R30" sqref="R30"/>
    </sheetView>
  </sheetViews>
  <sheetFormatPr defaultColWidth="9.140625" defaultRowHeight="12.75" x14ac:dyDescent="0.2"/>
  <cols>
    <col min="1" max="1" width="44.140625" style="2" customWidth="1"/>
    <col min="2" max="6" width="10.140625" style="310" customWidth="1"/>
    <col min="7" max="7" width="18" style="310" customWidth="1"/>
    <col min="8" max="8" width="14.28515625" style="310" customWidth="1"/>
    <col min="9" max="9" width="15.28515625" style="310" customWidth="1"/>
    <col min="10" max="10" width="14.28515625" style="310" customWidth="1"/>
    <col min="11" max="11" width="15.140625" style="310" customWidth="1"/>
    <col min="12" max="16384" width="9.140625" style="1"/>
  </cols>
  <sheetData>
    <row r="1" spans="1:11" ht="42.75" customHeight="1" x14ac:dyDescent="0.2">
      <c r="A1" s="609" t="s">
        <v>184</v>
      </c>
      <c r="B1" s="680"/>
      <c r="C1" s="680"/>
      <c r="D1" s="680"/>
      <c r="E1" s="680"/>
      <c r="F1" s="680"/>
      <c r="G1" s="680"/>
      <c r="H1" s="680"/>
      <c r="I1" s="680"/>
      <c r="J1" s="680"/>
      <c r="K1" s="681"/>
    </row>
    <row r="2" spans="1:11" s="5" customFormat="1" ht="18.75" customHeight="1" x14ac:dyDescent="0.2">
      <c r="A2" s="709" t="s">
        <v>288</v>
      </c>
      <c r="B2" s="590" t="s">
        <v>20</v>
      </c>
      <c r="C2" s="590"/>
      <c r="D2" s="590"/>
      <c r="E2" s="590"/>
      <c r="F2" s="590"/>
      <c r="G2" s="590"/>
      <c r="H2" s="657" t="s">
        <v>337</v>
      </c>
      <c r="I2" s="710"/>
      <c r="J2" s="710"/>
      <c r="K2" s="630" t="s">
        <v>330</v>
      </c>
    </row>
    <row r="3" spans="1:11" s="5" customFormat="1" ht="52.5" customHeight="1" thickBot="1" x14ac:dyDescent="0.25">
      <c r="A3" s="647"/>
      <c r="B3" s="185" t="s">
        <v>21</v>
      </c>
      <c r="C3" s="185" t="s">
        <v>22</v>
      </c>
      <c r="D3" s="185" t="s">
        <v>23</v>
      </c>
      <c r="E3" s="391" t="s">
        <v>24</v>
      </c>
      <c r="F3" s="185" t="s">
        <v>25</v>
      </c>
      <c r="G3" s="185" t="s">
        <v>53</v>
      </c>
      <c r="H3" s="185" t="s">
        <v>327</v>
      </c>
      <c r="I3" s="391" t="s">
        <v>221</v>
      </c>
      <c r="J3" s="185" t="s">
        <v>329</v>
      </c>
      <c r="K3" s="630"/>
    </row>
    <row r="4" spans="1:11" s="6" customFormat="1" x14ac:dyDescent="0.2">
      <c r="A4" s="199" t="s">
        <v>239</v>
      </c>
      <c r="B4" s="422"/>
      <c r="C4" s="422">
        <v>2.25</v>
      </c>
      <c r="D4" s="422">
        <v>3.33</v>
      </c>
      <c r="E4" s="422"/>
      <c r="F4" s="422"/>
      <c r="G4" s="422"/>
      <c r="H4" s="422"/>
      <c r="I4" s="422"/>
      <c r="J4" s="422">
        <v>0.03</v>
      </c>
      <c r="K4" s="421"/>
    </row>
    <row r="5" spans="1:11" s="6" customFormat="1" x14ac:dyDescent="0.2">
      <c r="A5" s="85" t="s">
        <v>170</v>
      </c>
      <c r="B5" s="345"/>
      <c r="C5" s="392"/>
      <c r="D5" s="392"/>
      <c r="E5" s="392"/>
      <c r="F5" s="392"/>
      <c r="G5" s="392"/>
      <c r="H5" s="392"/>
      <c r="I5" s="392"/>
      <c r="J5" s="392"/>
      <c r="K5" s="393"/>
    </row>
    <row r="6" spans="1:11" s="6" customFormat="1" x14ac:dyDescent="0.2">
      <c r="A6" s="85" t="s">
        <v>171</v>
      </c>
      <c r="B6" s="345"/>
      <c r="C6" s="392"/>
      <c r="D6" s="392"/>
      <c r="E6" s="392"/>
      <c r="F6" s="392"/>
      <c r="G6" s="392"/>
      <c r="H6" s="392"/>
      <c r="I6" s="392"/>
      <c r="J6" s="392"/>
      <c r="K6" s="393"/>
    </row>
    <row r="7" spans="1:11" s="6" customFormat="1" x14ac:dyDescent="0.2">
      <c r="A7" s="85" t="s">
        <v>167</v>
      </c>
      <c r="B7" s="345"/>
      <c r="C7" s="392"/>
      <c r="D7" s="392"/>
      <c r="E7" s="392"/>
      <c r="F7" s="392"/>
      <c r="G7" s="392"/>
      <c r="H7" s="392"/>
      <c r="I7" s="392"/>
      <c r="J7" s="392"/>
      <c r="K7" s="393"/>
    </row>
    <row r="8" spans="1:11" s="6" customFormat="1" x14ac:dyDescent="0.2">
      <c r="A8" s="85" t="s">
        <v>168</v>
      </c>
      <c r="B8" s="345"/>
      <c r="C8" s="392">
        <v>1.55</v>
      </c>
      <c r="D8" s="392">
        <v>3.33</v>
      </c>
      <c r="E8" s="392"/>
      <c r="F8" s="392"/>
      <c r="G8" s="392"/>
      <c r="H8" s="392"/>
      <c r="I8" s="392"/>
      <c r="J8" s="392"/>
      <c r="K8" s="393"/>
    </row>
    <row r="9" spans="1:11" s="6" customFormat="1" x14ac:dyDescent="0.2">
      <c r="A9" s="85" t="s">
        <v>169</v>
      </c>
      <c r="B9" s="345"/>
      <c r="C9" s="392">
        <v>0.7</v>
      </c>
      <c r="D9" s="392"/>
      <c r="E9" s="392"/>
      <c r="F9" s="392"/>
      <c r="G9" s="392"/>
      <c r="H9" s="392"/>
      <c r="I9" s="392"/>
      <c r="J9" s="392"/>
      <c r="K9" s="393"/>
    </row>
    <row r="10" spans="1:11" s="6" customFormat="1" x14ac:dyDescent="0.2">
      <c r="A10" s="85" t="s">
        <v>172</v>
      </c>
      <c r="B10" s="394"/>
      <c r="C10" s="392"/>
      <c r="D10" s="392"/>
      <c r="E10" s="392"/>
      <c r="F10" s="392"/>
      <c r="G10" s="392"/>
      <c r="H10" s="392"/>
      <c r="I10" s="392"/>
      <c r="J10" s="392">
        <v>0.03</v>
      </c>
      <c r="K10" s="393"/>
    </row>
    <row r="11" spans="1:11" s="6" customFormat="1" ht="13.5" customHeight="1" thickBot="1" x14ac:dyDescent="0.25">
      <c r="A11" s="85" t="s">
        <v>188</v>
      </c>
      <c r="B11" s="395"/>
      <c r="C11" s="396"/>
      <c r="D11" s="396">
        <v>1</v>
      </c>
      <c r="E11" s="396"/>
      <c r="F11" s="396"/>
      <c r="G11" s="396"/>
      <c r="H11" s="396"/>
      <c r="I11" s="396"/>
      <c r="J11" s="396"/>
      <c r="K11" s="397"/>
    </row>
    <row r="12" spans="1:11" s="6" customFormat="1" ht="13.5" customHeight="1" x14ac:dyDescent="0.2">
      <c r="A12" s="415" t="s">
        <v>235</v>
      </c>
      <c r="B12" s="422"/>
      <c r="C12" s="422">
        <v>1</v>
      </c>
      <c r="D12" s="422">
        <v>1</v>
      </c>
      <c r="E12" s="422"/>
      <c r="F12" s="422"/>
      <c r="G12" s="422"/>
      <c r="H12" s="422"/>
      <c r="I12" s="422"/>
      <c r="J12" s="422">
        <v>0.1</v>
      </c>
      <c r="K12" s="421">
        <v>0.8</v>
      </c>
    </row>
    <row r="13" spans="1:11" s="6" customFormat="1" ht="13.5" customHeight="1" x14ac:dyDescent="0.2">
      <c r="A13" s="85" t="s">
        <v>170</v>
      </c>
      <c r="B13" s="398"/>
      <c r="C13" s="399"/>
      <c r="D13" s="399"/>
      <c r="E13" s="399"/>
      <c r="F13" s="399"/>
      <c r="G13" s="399"/>
      <c r="H13" s="399"/>
      <c r="I13" s="399"/>
      <c r="J13" s="399"/>
      <c r="K13" s="400"/>
    </row>
    <row r="14" spans="1:11" s="6" customFormat="1" ht="13.5" customHeight="1" x14ac:dyDescent="0.2">
      <c r="A14" s="85" t="s">
        <v>171</v>
      </c>
      <c r="B14" s="398"/>
      <c r="C14" s="399"/>
      <c r="D14" s="399"/>
      <c r="E14" s="399"/>
      <c r="F14" s="399"/>
      <c r="G14" s="399"/>
      <c r="H14" s="399"/>
      <c r="I14" s="399"/>
      <c r="J14" s="399"/>
      <c r="K14" s="400"/>
    </row>
    <row r="15" spans="1:11" s="6" customFormat="1" ht="13.5" customHeight="1" x14ac:dyDescent="0.2">
      <c r="A15" s="85" t="s">
        <v>167</v>
      </c>
      <c r="B15" s="398"/>
      <c r="C15" s="399"/>
      <c r="D15" s="399"/>
      <c r="E15" s="399"/>
      <c r="F15" s="399"/>
      <c r="G15" s="399"/>
      <c r="H15" s="399"/>
      <c r="I15" s="399"/>
      <c r="J15" s="399"/>
      <c r="K15" s="400"/>
    </row>
    <row r="16" spans="1:11" s="6" customFormat="1" ht="13.5" customHeight="1" x14ac:dyDescent="0.2">
      <c r="A16" s="85" t="s">
        <v>168</v>
      </c>
      <c r="B16" s="398"/>
      <c r="C16" s="399">
        <v>1</v>
      </c>
      <c r="D16" s="399">
        <v>1</v>
      </c>
      <c r="E16" s="399"/>
      <c r="F16" s="399"/>
      <c r="G16" s="399"/>
      <c r="H16" s="399"/>
      <c r="I16" s="399"/>
      <c r="J16" s="399">
        <v>0.1</v>
      </c>
      <c r="K16" s="400"/>
    </row>
    <row r="17" spans="1:11" s="6" customFormat="1" ht="13.5" customHeight="1" x14ac:dyDescent="0.2">
      <c r="A17" s="85" t="s">
        <v>169</v>
      </c>
      <c r="B17" s="398"/>
      <c r="C17" s="399"/>
      <c r="D17" s="399"/>
      <c r="E17" s="399"/>
      <c r="F17" s="399"/>
      <c r="G17" s="399"/>
      <c r="H17" s="399"/>
      <c r="I17" s="399"/>
      <c r="J17" s="399"/>
      <c r="K17" s="400"/>
    </row>
    <row r="18" spans="1:11" s="6" customFormat="1" ht="13.5" customHeight="1" x14ac:dyDescent="0.2">
      <c r="A18" s="85" t="s">
        <v>172</v>
      </c>
      <c r="B18" s="398"/>
      <c r="C18" s="399"/>
      <c r="D18" s="399"/>
      <c r="E18" s="399"/>
      <c r="F18" s="399"/>
      <c r="G18" s="399"/>
      <c r="H18" s="399"/>
      <c r="I18" s="399"/>
      <c r="J18" s="399"/>
      <c r="K18" s="400">
        <v>0.8</v>
      </c>
    </row>
    <row r="19" spans="1:11" s="6" customFormat="1" ht="13.5" customHeight="1" thickBot="1" x14ac:dyDescent="0.25">
      <c r="A19" s="85" t="s">
        <v>188</v>
      </c>
      <c r="B19" s="401"/>
      <c r="C19" s="402">
        <v>1</v>
      </c>
      <c r="D19" s="402">
        <v>1</v>
      </c>
      <c r="E19" s="402"/>
      <c r="F19" s="402"/>
      <c r="G19" s="402"/>
      <c r="H19" s="402"/>
      <c r="I19" s="402"/>
      <c r="J19" s="402"/>
      <c r="K19" s="403">
        <v>0.8</v>
      </c>
    </row>
    <row r="20" spans="1:11" s="6" customFormat="1" ht="13.5" customHeight="1" x14ac:dyDescent="0.2">
      <c r="A20" s="415" t="s">
        <v>241</v>
      </c>
      <c r="B20" s="280"/>
      <c r="C20" s="280"/>
      <c r="D20" s="280">
        <v>3</v>
      </c>
      <c r="E20" s="280"/>
      <c r="F20" s="280"/>
      <c r="G20" s="280"/>
      <c r="H20" s="280"/>
      <c r="I20" s="280"/>
      <c r="J20" s="280">
        <v>1</v>
      </c>
      <c r="K20" s="423"/>
    </row>
    <row r="21" spans="1:11" s="6" customFormat="1" ht="13.5" customHeight="1" x14ac:dyDescent="0.2">
      <c r="A21" s="85" t="s">
        <v>170</v>
      </c>
      <c r="B21" s="398"/>
      <c r="C21" s="399"/>
      <c r="D21" s="399"/>
      <c r="E21" s="399"/>
      <c r="F21" s="399"/>
      <c r="G21" s="399"/>
      <c r="H21" s="399"/>
      <c r="I21" s="399"/>
      <c r="J21" s="399"/>
      <c r="K21" s="400"/>
    </row>
    <row r="22" spans="1:11" s="6" customFormat="1" ht="13.5" customHeight="1" x14ac:dyDescent="0.2">
      <c r="A22" s="85" t="s">
        <v>171</v>
      </c>
      <c r="B22" s="398"/>
      <c r="C22" s="399"/>
      <c r="D22" s="399"/>
      <c r="E22" s="399"/>
      <c r="F22" s="399"/>
      <c r="G22" s="399"/>
      <c r="H22" s="399"/>
      <c r="I22" s="399"/>
      <c r="J22" s="399"/>
      <c r="K22" s="400"/>
    </row>
    <row r="23" spans="1:11" s="6" customFormat="1" ht="13.5" customHeight="1" x14ac:dyDescent="0.2">
      <c r="A23" s="85" t="s">
        <v>167</v>
      </c>
      <c r="B23" s="398"/>
      <c r="C23" s="399"/>
      <c r="D23" s="399"/>
      <c r="E23" s="399"/>
      <c r="F23" s="399"/>
      <c r="G23" s="399"/>
      <c r="H23" s="399"/>
      <c r="I23" s="399"/>
      <c r="J23" s="399"/>
      <c r="K23" s="400"/>
    </row>
    <row r="24" spans="1:11" s="6" customFormat="1" ht="13.5" customHeight="1" x14ac:dyDescent="0.2">
      <c r="A24" s="85" t="s">
        <v>168</v>
      </c>
      <c r="B24" s="398"/>
      <c r="C24" s="399"/>
      <c r="D24" s="399">
        <v>2</v>
      </c>
      <c r="E24" s="399"/>
      <c r="F24" s="399"/>
      <c r="G24" s="399"/>
      <c r="H24" s="399"/>
      <c r="I24" s="399"/>
      <c r="J24" s="399">
        <v>1</v>
      </c>
      <c r="K24" s="400"/>
    </row>
    <row r="25" spans="1:11" s="6" customFormat="1" ht="13.5" customHeight="1" x14ac:dyDescent="0.2">
      <c r="A25" s="85" t="s">
        <v>169</v>
      </c>
      <c r="B25" s="398"/>
      <c r="C25" s="399"/>
      <c r="D25" s="399">
        <v>1</v>
      </c>
      <c r="E25" s="399"/>
      <c r="F25" s="399"/>
      <c r="G25" s="399"/>
      <c r="H25" s="399"/>
      <c r="I25" s="399"/>
      <c r="J25" s="399"/>
      <c r="K25" s="400"/>
    </row>
    <row r="26" spans="1:11" s="6" customFormat="1" ht="13.5" customHeight="1" x14ac:dyDescent="0.2">
      <c r="A26" s="85" t="s">
        <v>172</v>
      </c>
      <c r="B26" s="398"/>
      <c r="C26" s="399"/>
      <c r="D26" s="399"/>
      <c r="E26" s="399"/>
      <c r="F26" s="399"/>
      <c r="G26" s="399"/>
      <c r="H26" s="399"/>
      <c r="I26" s="399"/>
      <c r="J26" s="399"/>
      <c r="K26" s="400"/>
    </row>
    <row r="27" spans="1:11" s="6" customFormat="1" ht="13.5" customHeight="1" thickBot="1" x14ac:dyDescent="0.25">
      <c r="A27" s="85" t="s">
        <v>188</v>
      </c>
      <c r="B27" s="404"/>
      <c r="C27" s="405"/>
      <c r="D27" s="405">
        <v>1</v>
      </c>
      <c r="E27" s="405"/>
      <c r="F27" s="405"/>
      <c r="G27" s="405"/>
      <c r="H27" s="405"/>
      <c r="I27" s="405"/>
      <c r="J27" s="405">
        <v>1</v>
      </c>
      <c r="K27" s="406"/>
    </row>
    <row r="28" spans="1:11" s="6" customFormat="1" ht="13.5" customHeight="1" x14ac:dyDescent="0.2">
      <c r="A28" s="415" t="s">
        <v>238</v>
      </c>
      <c r="B28" s="422">
        <v>0.75</v>
      </c>
      <c r="C28" s="422"/>
      <c r="D28" s="422">
        <v>3.4</v>
      </c>
      <c r="E28" s="422"/>
      <c r="F28" s="422"/>
      <c r="G28" s="422"/>
      <c r="H28" s="422"/>
      <c r="I28" s="422"/>
      <c r="J28" s="422"/>
      <c r="K28" s="421"/>
    </row>
    <row r="29" spans="1:11" s="6" customFormat="1" ht="13.5" customHeight="1" x14ac:dyDescent="0.2">
      <c r="A29" s="85" t="s">
        <v>170</v>
      </c>
      <c r="B29" s="398"/>
      <c r="C29" s="399"/>
      <c r="D29" s="399"/>
      <c r="E29" s="399"/>
      <c r="F29" s="399"/>
      <c r="G29" s="399"/>
      <c r="H29" s="399"/>
      <c r="I29" s="399"/>
      <c r="J29" s="399"/>
      <c r="K29" s="400"/>
    </row>
    <row r="30" spans="1:11" s="6" customFormat="1" ht="13.5" customHeight="1" x14ac:dyDescent="0.2">
      <c r="A30" s="85" t="s">
        <v>171</v>
      </c>
      <c r="B30" s="398"/>
      <c r="C30" s="399"/>
      <c r="D30" s="399"/>
      <c r="E30" s="399"/>
      <c r="F30" s="399"/>
      <c r="G30" s="399"/>
      <c r="H30" s="399"/>
      <c r="I30" s="399"/>
      <c r="J30" s="399"/>
      <c r="K30" s="400"/>
    </row>
    <row r="31" spans="1:11" s="6" customFormat="1" ht="13.5" customHeight="1" x14ac:dyDescent="0.2">
      <c r="A31" s="85" t="s">
        <v>167</v>
      </c>
      <c r="B31" s="398"/>
      <c r="C31" s="399"/>
      <c r="D31" s="399"/>
      <c r="E31" s="399"/>
      <c r="F31" s="399"/>
      <c r="G31" s="399"/>
      <c r="H31" s="399"/>
      <c r="I31" s="399"/>
      <c r="J31" s="399"/>
      <c r="K31" s="400"/>
    </row>
    <row r="32" spans="1:11" s="6" customFormat="1" ht="13.5" customHeight="1" x14ac:dyDescent="0.2">
      <c r="A32" s="85" t="s">
        <v>168</v>
      </c>
      <c r="B32" s="398">
        <v>0.75</v>
      </c>
      <c r="C32" s="399"/>
      <c r="D32" s="399">
        <v>3.4</v>
      </c>
      <c r="E32" s="399"/>
      <c r="F32" s="399"/>
      <c r="G32" s="399"/>
      <c r="H32" s="399"/>
      <c r="I32" s="399"/>
      <c r="J32" s="399"/>
      <c r="K32" s="400"/>
    </row>
    <row r="33" spans="1:21" s="6" customFormat="1" ht="13.5" customHeight="1" x14ac:dyDescent="0.2">
      <c r="A33" s="85" t="s">
        <v>169</v>
      </c>
      <c r="B33" s="398"/>
      <c r="C33" s="399"/>
      <c r="D33" s="399"/>
      <c r="E33" s="399"/>
      <c r="F33" s="399"/>
      <c r="G33" s="399"/>
      <c r="H33" s="399"/>
      <c r="I33" s="399"/>
      <c r="J33" s="399"/>
      <c r="K33" s="400"/>
    </row>
    <row r="34" spans="1:21" s="6" customFormat="1" ht="13.5" customHeight="1" x14ac:dyDescent="0.2">
      <c r="A34" s="85" t="s">
        <v>172</v>
      </c>
      <c r="B34" s="398"/>
      <c r="C34" s="399"/>
      <c r="D34" s="399"/>
      <c r="E34" s="399"/>
      <c r="F34" s="399"/>
      <c r="G34" s="399"/>
      <c r="H34" s="399"/>
      <c r="I34" s="399"/>
      <c r="J34" s="399"/>
      <c r="K34" s="400"/>
    </row>
    <row r="35" spans="1:21" s="6" customFormat="1" ht="13.5" customHeight="1" thickBot="1" x14ac:dyDescent="0.25">
      <c r="A35" s="85" t="s">
        <v>188</v>
      </c>
      <c r="B35" s="401">
        <v>0.75</v>
      </c>
      <c r="C35" s="402"/>
      <c r="D35" s="402">
        <v>3.2</v>
      </c>
      <c r="E35" s="402"/>
      <c r="F35" s="402"/>
      <c r="G35" s="402"/>
      <c r="H35" s="402"/>
      <c r="I35" s="402"/>
      <c r="J35" s="402"/>
      <c r="K35" s="403"/>
    </row>
    <row r="36" spans="1:21" s="6" customFormat="1" ht="13.5" customHeight="1" x14ac:dyDescent="0.2">
      <c r="A36" s="415" t="s">
        <v>240</v>
      </c>
      <c r="B36" s="280"/>
      <c r="C36" s="280">
        <v>0.9</v>
      </c>
      <c r="D36" s="280">
        <v>0.4</v>
      </c>
      <c r="E36" s="280"/>
      <c r="F36" s="280"/>
      <c r="G36" s="280"/>
      <c r="H36" s="280"/>
      <c r="I36" s="280"/>
      <c r="J36" s="280">
        <v>0.2</v>
      </c>
      <c r="K36" s="423">
        <v>3.45</v>
      </c>
    </row>
    <row r="37" spans="1:21" s="6" customFormat="1" ht="13.5" customHeight="1" x14ac:dyDescent="0.2">
      <c r="A37" s="85" t="s">
        <v>170</v>
      </c>
      <c r="B37" s="398"/>
      <c r="C37" s="399"/>
      <c r="D37" s="399"/>
      <c r="E37" s="399"/>
      <c r="F37" s="399"/>
      <c r="G37" s="399"/>
      <c r="H37" s="399"/>
      <c r="I37" s="399"/>
      <c r="J37" s="399"/>
      <c r="K37" s="400"/>
    </row>
    <row r="38" spans="1:21" s="6" customFormat="1" ht="13.5" customHeight="1" x14ac:dyDescent="0.2">
      <c r="A38" s="85" t="s">
        <v>171</v>
      </c>
      <c r="B38" s="398"/>
      <c r="C38" s="399"/>
      <c r="D38" s="399"/>
      <c r="E38" s="399"/>
      <c r="F38" s="399"/>
      <c r="G38" s="399"/>
      <c r="H38" s="399"/>
      <c r="I38" s="399"/>
      <c r="J38" s="399"/>
      <c r="K38" s="400"/>
      <c r="U38" s="416"/>
    </row>
    <row r="39" spans="1:21" s="6" customFormat="1" ht="13.5" customHeight="1" x14ac:dyDescent="0.2">
      <c r="A39" s="85" t="s">
        <v>167</v>
      </c>
      <c r="B39" s="398"/>
      <c r="C39" s="399"/>
      <c r="D39" s="399"/>
      <c r="E39" s="399"/>
      <c r="F39" s="399"/>
      <c r="G39" s="399"/>
      <c r="H39" s="399"/>
      <c r="I39" s="399"/>
      <c r="J39" s="399"/>
      <c r="K39" s="400"/>
    </row>
    <row r="40" spans="1:21" s="6" customFormat="1" ht="13.5" customHeight="1" x14ac:dyDescent="0.2">
      <c r="A40" s="85" t="s">
        <v>168</v>
      </c>
      <c r="B40" s="398"/>
      <c r="C40" s="399">
        <v>0.9</v>
      </c>
      <c r="D40" s="399">
        <v>0.4</v>
      </c>
      <c r="E40" s="399"/>
      <c r="F40" s="399"/>
      <c r="G40" s="399"/>
      <c r="H40" s="399"/>
      <c r="I40" s="399"/>
      <c r="J40" s="399"/>
      <c r="K40" s="400">
        <v>2.4500000000000002</v>
      </c>
    </row>
    <row r="41" spans="1:21" s="6" customFormat="1" ht="13.5" customHeight="1" x14ac:dyDescent="0.2">
      <c r="A41" s="85" t="s">
        <v>169</v>
      </c>
      <c r="B41" s="398"/>
      <c r="C41" s="399"/>
      <c r="D41" s="399"/>
      <c r="E41" s="399"/>
      <c r="F41" s="399"/>
      <c r="G41" s="399"/>
      <c r="H41" s="399"/>
      <c r="I41" s="399"/>
      <c r="J41" s="399"/>
      <c r="K41" s="400"/>
    </row>
    <row r="42" spans="1:21" s="6" customFormat="1" ht="13.5" customHeight="1" x14ac:dyDescent="0.2">
      <c r="A42" s="85" t="s">
        <v>172</v>
      </c>
      <c r="B42" s="398"/>
      <c r="C42" s="399"/>
      <c r="D42" s="399"/>
      <c r="E42" s="399"/>
      <c r="F42" s="399"/>
      <c r="G42" s="399"/>
      <c r="H42" s="399"/>
      <c r="I42" s="399"/>
      <c r="J42" s="399">
        <v>0.2</v>
      </c>
      <c r="K42" s="400">
        <v>1</v>
      </c>
    </row>
    <row r="43" spans="1:21" s="6" customFormat="1" ht="13.5" customHeight="1" thickBot="1" x14ac:dyDescent="0.25">
      <c r="A43" s="85" t="s">
        <v>188</v>
      </c>
      <c r="B43" s="401"/>
      <c r="C43" s="402"/>
      <c r="D43" s="402">
        <v>0.4</v>
      </c>
      <c r="E43" s="402"/>
      <c r="F43" s="402"/>
      <c r="G43" s="402"/>
      <c r="H43" s="402"/>
      <c r="I43" s="402"/>
      <c r="J43" s="402">
        <v>0.2</v>
      </c>
      <c r="K43" s="403">
        <v>1</v>
      </c>
    </row>
    <row r="44" spans="1:21" s="6" customFormat="1" ht="13.5" customHeight="1" x14ac:dyDescent="0.2">
      <c r="A44" s="415" t="s">
        <v>234</v>
      </c>
      <c r="B44" s="422">
        <v>0.3</v>
      </c>
      <c r="C44" s="422"/>
      <c r="D44" s="422"/>
      <c r="E44" s="422"/>
      <c r="F44" s="422">
        <v>0.74</v>
      </c>
      <c r="G44" s="422"/>
      <c r="H44" s="422"/>
      <c r="I44" s="422"/>
      <c r="J44" s="422">
        <v>0.84</v>
      </c>
      <c r="K44" s="421"/>
    </row>
    <row r="45" spans="1:21" s="6" customFormat="1" ht="13.5" customHeight="1" x14ac:dyDescent="0.2">
      <c r="A45" s="85" t="s">
        <v>170</v>
      </c>
      <c r="B45" s="398">
        <v>0.3</v>
      </c>
      <c r="C45" s="399"/>
      <c r="D45" s="399"/>
      <c r="E45" s="399"/>
      <c r="F45" s="399"/>
      <c r="G45" s="399"/>
      <c r="H45" s="399"/>
      <c r="I45" s="399"/>
      <c r="J45" s="399"/>
      <c r="K45" s="400"/>
    </row>
    <row r="46" spans="1:21" s="6" customFormat="1" ht="13.5" customHeight="1" x14ac:dyDescent="0.2">
      <c r="A46" s="85" t="s">
        <v>171</v>
      </c>
      <c r="B46" s="398"/>
      <c r="C46" s="399"/>
      <c r="D46" s="399"/>
      <c r="E46" s="399"/>
      <c r="F46" s="399"/>
      <c r="G46" s="399"/>
      <c r="H46" s="399"/>
      <c r="I46" s="399"/>
      <c r="J46" s="399"/>
      <c r="K46" s="400"/>
    </row>
    <row r="47" spans="1:21" s="6" customFormat="1" ht="13.5" customHeight="1" x14ac:dyDescent="0.2">
      <c r="A47" s="85" t="s">
        <v>167</v>
      </c>
      <c r="B47" s="398"/>
      <c r="C47" s="399"/>
      <c r="D47" s="399"/>
      <c r="E47" s="399"/>
      <c r="F47" s="399">
        <v>0.74</v>
      </c>
      <c r="G47" s="399"/>
      <c r="H47" s="399"/>
      <c r="I47" s="399"/>
      <c r="J47" s="399"/>
      <c r="K47" s="400"/>
    </row>
    <row r="48" spans="1:21" s="6" customFormat="1" ht="13.5" customHeight="1" x14ac:dyDescent="0.2">
      <c r="A48" s="85" t="s">
        <v>168</v>
      </c>
      <c r="B48" s="398"/>
      <c r="C48" s="399"/>
      <c r="D48" s="399"/>
      <c r="E48" s="399"/>
      <c r="F48" s="399"/>
      <c r="G48" s="399"/>
      <c r="H48" s="399"/>
      <c r="I48" s="399"/>
      <c r="J48" s="399">
        <v>0.84</v>
      </c>
      <c r="K48" s="400"/>
    </row>
    <row r="49" spans="1:11" s="6" customFormat="1" ht="13.5" customHeight="1" x14ac:dyDescent="0.2">
      <c r="A49" s="85" t="s">
        <v>169</v>
      </c>
      <c r="B49" s="398"/>
      <c r="C49" s="399"/>
      <c r="D49" s="399"/>
      <c r="E49" s="399"/>
      <c r="F49" s="399"/>
      <c r="G49" s="399"/>
      <c r="H49" s="399"/>
      <c r="I49" s="399"/>
      <c r="J49" s="399"/>
      <c r="K49" s="400"/>
    </row>
    <row r="50" spans="1:11" s="6" customFormat="1" ht="13.5" customHeight="1" x14ac:dyDescent="0.2">
      <c r="A50" s="85" t="s">
        <v>172</v>
      </c>
      <c r="B50" s="398"/>
      <c r="C50" s="399"/>
      <c r="D50" s="399"/>
      <c r="E50" s="399"/>
      <c r="F50" s="399"/>
      <c r="G50" s="399"/>
      <c r="H50" s="399"/>
      <c r="I50" s="399"/>
      <c r="J50" s="399"/>
      <c r="K50" s="400"/>
    </row>
    <row r="51" spans="1:11" s="6" customFormat="1" ht="13.5" customHeight="1" thickBot="1" x14ac:dyDescent="0.25">
      <c r="A51" s="85" t="s">
        <v>188</v>
      </c>
      <c r="B51" s="401"/>
      <c r="C51" s="402"/>
      <c r="D51" s="402"/>
      <c r="E51" s="402"/>
      <c r="F51" s="402">
        <v>0.42</v>
      </c>
      <c r="G51" s="402"/>
      <c r="H51" s="402"/>
      <c r="I51" s="402"/>
      <c r="J51" s="402"/>
      <c r="K51" s="403"/>
    </row>
    <row r="52" spans="1:11" s="6" customFormat="1" ht="13.5" customHeight="1" x14ac:dyDescent="0.2">
      <c r="A52" s="415" t="s">
        <v>236</v>
      </c>
      <c r="B52" s="280"/>
      <c r="C52" s="280">
        <v>1</v>
      </c>
      <c r="D52" s="280">
        <v>2.9</v>
      </c>
      <c r="E52" s="280"/>
      <c r="F52" s="280"/>
      <c r="G52" s="280"/>
      <c r="H52" s="280"/>
      <c r="I52" s="280"/>
      <c r="J52" s="280">
        <v>1</v>
      </c>
      <c r="K52" s="423">
        <v>1</v>
      </c>
    </row>
    <row r="53" spans="1:11" s="6" customFormat="1" ht="13.5" customHeight="1" x14ac:dyDescent="0.2">
      <c r="A53" s="85" t="s">
        <v>170</v>
      </c>
      <c r="B53" s="398"/>
      <c r="C53" s="399"/>
      <c r="D53" s="399">
        <v>1</v>
      </c>
      <c r="E53" s="399"/>
      <c r="F53" s="399"/>
      <c r="G53" s="399"/>
      <c r="H53" s="399"/>
      <c r="I53" s="399"/>
      <c r="J53" s="399"/>
      <c r="K53" s="400"/>
    </row>
    <row r="54" spans="1:11" s="6" customFormat="1" ht="13.5" customHeight="1" x14ac:dyDescent="0.2">
      <c r="A54" s="85" t="s">
        <v>171</v>
      </c>
      <c r="B54" s="398"/>
      <c r="C54" s="399"/>
      <c r="D54" s="399"/>
      <c r="E54" s="399"/>
      <c r="F54" s="399"/>
      <c r="G54" s="399"/>
      <c r="H54" s="399"/>
      <c r="I54" s="399"/>
      <c r="J54" s="399"/>
      <c r="K54" s="400"/>
    </row>
    <row r="55" spans="1:11" s="6" customFormat="1" ht="13.5" customHeight="1" x14ac:dyDescent="0.2">
      <c r="A55" s="85" t="s">
        <v>167</v>
      </c>
      <c r="B55" s="398"/>
      <c r="C55" s="399"/>
      <c r="D55" s="399"/>
      <c r="E55" s="399"/>
      <c r="F55" s="399"/>
      <c r="G55" s="399"/>
      <c r="H55" s="399"/>
      <c r="I55" s="399"/>
      <c r="J55" s="399"/>
      <c r="K55" s="400"/>
    </row>
    <row r="56" spans="1:11" s="6" customFormat="1" ht="13.5" customHeight="1" x14ac:dyDescent="0.2">
      <c r="A56" s="85" t="s">
        <v>168</v>
      </c>
      <c r="B56" s="398"/>
      <c r="C56" s="399"/>
      <c r="D56" s="399">
        <v>0.33</v>
      </c>
      <c r="E56" s="399"/>
      <c r="F56" s="399"/>
      <c r="G56" s="399"/>
      <c r="H56" s="399"/>
      <c r="I56" s="399"/>
      <c r="J56" s="399"/>
      <c r="K56" s="400"/>
    </row>
    <row r="57" spans="1:11" s="6" customFormat="1" ht="13.5" customHeight="1" x14ac:dyDescent="0.2">
      <c r="A57" s="85" t="s">
        <v>169</v>
      </c>
      <c r="B57" s="398"/>
      <c r="C57" s="399"/>
      <c r="D57" s="399">
        <v>0.51</v>
      </c>
      <c r="E57" s="399"/>
      <c r="F57" s="399"/>
      <c r="G57" s="399"/>
      <c r="H57" s="399"/>
      <c r="I57" s="399"/>
      <c r="J57" s="399"/>
      <c r="K57" s="400">
        <v>1</v>
      </c>
    </row>
    <row r="58" spans="1:11" s="6" customFormat="1" ht="13.5" customHeight="1" x14ac:dyDescent="0.2">
      <c r="A58" s="85" t="s">
        <v>172</v>
      </c>
      <c r="B58" s="398"/>
      <c r="C58" s="399">
        <v>1</v>
      </c>
      <c r="D58" s="399">
        <v>1.06</v>
      </c>
      <c r="E58" s="399"/>
      <c r="F58" s="399"/>
      <c r="G58" s="399"/>
      <c r="H58" s="399"/>
      <c r="I58" s="399"/>
      <c r="J58" s="399">
        <v>1</v>
      </c>
      <c r="K58" s="400"/>
    </row>
    <row r="59" spans="1:11" s="6" customFormat="1" ht="13.5" customHeight="1" thickBot="1" x14ac:dyDescent="0.25">
      <c r="A59" s="85" t="s">
        <v>188</v>
      </c>
      <c r="B59" s="404"/>
      <c r="C59" s="405">
        <v>1</v>
      </c>
      <c r="D59" s="405">
        <v>0.33</v>
      </c>
      <c r="E59" s="405"/>
      <c r="F59" s="405"/>
      <c r="G59" s="405"/>
      <c r="H59" s="405"/>
      <c r="I59" s="405"/>
      <c r="J59" s="405"/>
      <c r="K59" s="406"/>
    </row>
    <row r="60" spans="1:11" s="6" customFormat="1" ht="13.5" customHeight="1" x14ac:dyDescent="0.2">
      <c r="A60" s="415" t="s">
        <v>237</v>
      </c>
      <c r="B60" s="422"/>
      <c r="C60" s="422">
        <v>1.2</v>
      </c>
      <c r="D60" s="422">
        <v>5.97</v>
      </c>
      <c r="E60" s="422"/>
      <c r="F60" s="422"/>
      <c r="G60" s="422"/>
      <c r="H60" s="422"/>
      <c r="I60" s="422"/>
      <c r="J60" s="422">
        <v>0.36</v>
      </c>
      <c r="K60" s="421"/>
    </row>
    <row r="61" spans="1:11" s="6" customFormat="1" ht="13.5" customHeight="1" x14ac:dyDescent="0.2">
      <c r="A61" s="85" t="s">
        <v>170</v>
      </c>
      <c r="B61" s="398"/>
      <c r="C61" s="399"/>
      <c r="D61" s="399"/>
      <c r="E61" s="399"/>
      <c r="F61" s="399"/>
      <c r="G61" s="399"/>
      <c r="H61" s="399"/>
      <c r="I61" s="399"/>
      <c r="J61" s="399"/>
      <c r="K61" s="400"/>
    </row>
    <row r="62" spans="1:11" s="6" customFormat="1" ht="13.5" customHeight="1" x14ac:dyDescent="0.2">
      <c r="A62" s="85" t="s">
        <v>171</v>
      </c>
      <c r="B62" s="398"/>
      <c r="C62" s="399"/>
      <c r="D62" s="399">
        <v>1</v>
      </c>
      <c r="E62" s="399"/>
      <c r="F62" s="399"/>
      <c r="G62" s="399"/>
      <c r="H62" s="399"/>
      <c r="I62" s="399"/>
      <c r="J62" s="399"/>
      <c r="K62" s="400"/>
    </row>
    <row r="63" spans="1:11" s="6" customFormat="1" ht="13.5" customHeight="1" x14ac:dyDescent="0.2">
      <c r="A63" s="85" t="s">
        <v>167</v>
      </c>
      <c r="B63" s="398"/>
      <c r="C63" s="399"/>
      <c r="D63" s="399"/>
      <c r="E63" s="399"/>
      <c r="F63" s="399"/>
      <c r="G63" s="399"/>
      <c r="H63" s="399"/>
      <c r="I63" s="399"/>
      <c r="J63" s="399"/>
      <c r="K63" s="400"/>
    </row>
    <row r="64" spans="1:11" s="6" customFormat="1" ht="13.5" customHeight="1" x14ac:dyDescent="0.2">
      <c r="A64" s="85" t="s">
        <v>168</v>
      </c>
      <c r="B64" s="398"/>
      <c r="C64" s="399">
        <v>0.5</v>
      </c>
      <c r="D64" s="399">
        <v>4</v>
      </c>
      <c r="E64" s="399"/>
      <c r="F64" s="399"/>
      <c r="G64" s="399"/>
      <c r="H64" s="399"/>
      <c r="I64" s="399"/>
      <c r="J64" s="399"/>
      <c r="K64" s="400"/>
    </row>
    <row r="65" spans="1:11" s="6" customFormat="1" ht="13.5" customHeight="1" x14ac:dyDescent="0.2">
      <c r="A65" s="85" t="s">
        <v>169</v>
      </c>
      <c r="B65" s="398"/>
      <c r="C65" s="399"/>
      <c r="D65" s="399"/>
      <c r="E65" s="399"/>
      <c r="F65" s="399"/>
      <c r="G65" s="399"/>
      <c r="H65" s="399"/>
      <c r="I65" s="399"/>
      <c r="J65" s="399"/>
      <c r="K65" s="400"/>
    </row>
    <row r="66" spans="1:11" s="6" customFormat="1" ht="13.5" customHeight="1" x14ac:dyDescent="0.2">
      <c r="A66" s="85" t="s">
        <v>172</v>
      </c>
      <c r="B66" s="398"/>
      <c r="C66" s="399">
        <v>0.7</v>
      </c>
      <c r="D66" s="399">
        <v>0.97</v>
      </c>
      <c r="E66" s="399"/>
      <c r="F66" s="399"/>
      <c r="G66" s="399"/>
      <c r="H66" s="399"/>
      <c r="I66" s="399"/>
      <c r="J66" s="399">
        <v>0.36</v>
      </c>
      <c r="K66" s="400"/>
    </row>
    <row r="67" spans="1:11" s="6" customFormat="1" ht="13.5" customHeight="1" thickBot="1" x14ac:dyDescent="0.25">
      <c r="A67" s="85" t="s">
        <v>188</v>
      </c>
      <c r="B67" s="401"/>
      <c r="C67" s="402"/>
      <c r="D67" s="402">
        <v>2</v>
      </c>
      <c r="E67" s="402"/>
      <c r="F67" s="402"/>
      <c r="G67" s="402"/>
      <c r="H67" s="402"/>
      <c r="I67" s="402"/>
      <c r="J67" s="402">
        <v>0.16</v>
      </c>
      <c r="K67" s="403"/>
    </row>
    <row r="68" spans="1:11" s="6" customFormat="1" ht="15" customHeight="1" x14ac:dyDescent="0.2">
      <c r="A68" s="415" t="s">
        <v>320</v>
      </c>
      <c r="B68" s="323"/>
      <c r="C68" s="323"/>
      <c r="D68" s="280">
        <v>0.86</v>
      </c>
      <c r="E68" s="280"/>
      <c r="F68" s="280"/>
      <c r="G68" s="280"/>
      <c r="H68" s="280"/>
      <c r="I68" s="280"/>
      <c r="J68" s="280">
        <v>0.14000000000000001</v>
      </c>
      <c r="K68" s="423">
        <v>3.69</v>
      </c>
    </row>
    <row r="69" spans="1:11" s="6" customFormat="1" ht="15" customHeight="1" x14ac:dyDescent="0.2">
      <c r="A69" s="85" t="s">
        <v>170</v>
      </c>
      <c r="B69" s="345"/>
      <c r="C69" s="392"/>
      <c r="D69" s="392"/>
      <c r="E69" s="392"/>
      <c r="F69" s="392"/>
      <c r="G69" s="392"/>
      <c r="H69" s="392"/>
      <c r="I69" s="392"/>
      <c r="J69" s="392">
        <v>0.03</v>
      </c>
      <c r="K69" s="393"/>
    </row>
    <row r="70" spans="1:11" s="6" customFormat="1" ht="15" customHeight="1" x14ac:dyDescent="0.2">
      <c r="A70" s="85" t="s">
        <v>171</v>
      </c>
      <c r="B70" s="345"/>
      <c r="C70" s="392"/>
      <c r="D70" s="392"/>
      <c r="E70" s="392"/>
      <c r="F70" s="392"/>
      <c r="G70" s="392"/>
      <c r="H70" s="392"/>
      <c r="I70" s="392"/>
      <c r="J70" s="392"/>
      <c r="K70" s="393"/>
    </row>
    <row r="71" spans="1:11" s="6" customFormat="1" ht="15" customHeight="1" x14ac:dyDescent="0.2">
      <c r="A71" s="85" t="s">
        <v>167</v>
      </c>
      <c r="B71" s="345"/>
      <c r="C71" s="392"/>
      <c r="D71" s="392"/>
      <c r="E71" s="392"/>
      <c r="F71" s="392"/>
      <c r="G71" s="392"/>
      <c r="H71" s="392"/>
      <c r="I71" s="392"/>
      <c r="J71" s="392"/>
      <c r="K71" s="393"/>
    </row>
    <row r="72" spans="1:11" s="6" customFormat="1" ht="15" customHeight="1" x14ac:dyDescent="0.2">
      <c r="A72" s="85" t="s">
        <v>168</v>
      </c>
      <c r="B72" s="345"/>
      <c r="C72" s="392"/>
      <c r="D72" s="392"/>
      <c r="E72" s="392"/>
      <c r="F72" s="392"/>
      <c r="G72" s="392"/>
      <c r="H72" s="392"/>
      <c r="I72" s="392"/>
      <c r="J72" s="392">
        <v>0.1</v>
      </c>
      <c r="K72" s="393">
        <v>3.69</v>
      </c>
    </row>
    <row r="73" spans="1:11" s="6" customFormat="1" ht="15" customHeight="1" x14ac:dyDescent="0.2">
      <c r="A73" s="85" t="s">
        <v>169</v>
      </c>
      <c r="B73" s="394"/>
      <c r="C73" s="392"/>
      <c r="D73" s="392"/>
      <c r="E73" s="392"/>
      <c r="F73" s="392"/>
      <c r="G73" s="392"/>
      <c r="H73" s="392"/>
      <c r="I73" s="392"/>
      <c r="J73" s="392"/>
      <c r="K73" s="393"/>
    </row>
    <row r="74" spans="1:11" s="6" customFormat="1" ht="15" customHeight="1" x14ac:dyDescent="0.2">
      <c r="A74" s="85" t="s">
        <v>172</v>
      </c>
      <c r="B74" s="395"/>
      <c r="C74" s="396"/>
      <c r="D74" s="396">
        <v>0.86</v>
      </c>
      <c r="E74" s="396"/>
      <c r="F74" s="396"/>
      <c r="G74" s="396"/>
      <c r="H74" s="396"/>
      <c r="I74" s="396"/>
      <c r="J74" s="396">
        <v>0.01</v>
      </c>
      <c r="K74" s="397">
        <v>1.69</v>
      </c>
    </row>
    <row r="75" spans="1:11" ht="16.5" customHeight="1" thickBot="1" x14ac:dyDescent="0.25">
      <c r="A75" s="85" t="s">
        <v>188</v>
      </c>
      <c r="B75" s="407"/>
      <c r="C75" s="408"/>
      <c r="D75" s="408"/>
      <c r="E75" s="408"/>
      <c r="F75" s="408"/>
      <c r="G75" s="408"/>
      <c r="H75" s="408"/>
      <c r="I75" s="408"/>
      <c r="J75" s="408"/>
      <c r="K75" s="409"/>
    </row>
    <row r="76" spans="1:11" ht="15" customHeight="1" x14ac:dyDescent="0.2">
      <c r="A76" s="415" t="s">
        <v>317</v>
      </c>
      <c r="B76" s="419"/>
      <c r="C76" s="420"/>
      <c r="D76" s="420"/>
      <c r="E76" s="420"/>
      <c r="F76" s="420"/>
      <c r="G76" s="420"/>
      <c r="H76" s="420"/>
      <c r="I76" s="420"/>
      <c r="J76" s="420"/>
      <c r="K76" s="421">
        <v>1</v>
      </c>
    </row>
    <row r="77" spans="1:11" ht="15" customHeight="1" x14ac:dyDescent="0.2">
      <c r="A77" s="85" t="s">
        <v>170</v>
      </c>
      <c r="B77" s="315"/>
      <c r="C77" s="282"/>
      <c r="D77" s="282"/>
      <c r="E77" s="282"/>
      <c r="F77" s="282"/>
      <c r="G77" s="282"/>
      <c r="H77" s="282"/>
      <c r="I77" s="282"/>
      <c r="J77" s="282"/>
      <c r="K77" s="393"/>
    </row>
    <row r="78" spans="1:11" ht="15" customHeight="1" x14ac:dyDescent="0.2">
      <c r="A78" s="85" t="s">
        <v>171</v>
      </c>
      <c r="B78" s="315"/>
      <c r="C78" s="282"/>
      <c r="D78" s="282"/>
      <c r="E78" s="282"/>
      <c r="F78" s="282"/>
      <c r="G78" s="282"/>
      <c r="H78" s="282"/>
      <c r="I78" s="282"/>
      <c r="J78" s="282"/>
      <c r="K78" s="393"/>
    </row>
    <row r="79" spans="1:11" ht="15" customHeight="1" x14ac:dyDescent="0.2">
      <c r="A79" s="85" t="s">
        <v>167</v>
      </c>
      <c r="B79" s="315"/>
      <c r="C79" s="282"/>
      <c r="D79" s="282"/>
      <c r="E79" s="282"/>
      <c r="F79" s="282"/>
      <c r="G79" s="282"/>
      <c r="H79" s="282"/>
      <c r="I79" s="282"/>
      <c r="J79" s="282"/>
      <c r="K79" s="393"/>
    </row>
    <row r="80" spans="1:11" ht="15" customHeight="1" x14ac:dyDescent="0.2">
      <c r="A80" s="85" t="s">
        <v>168</v>
      </c>
      <c r="B80" s="315"/>
      <c r="C80" s="282"/>
      <c r="D80" s="282"/>
      <c r="E80" s="282"/>
      <c r="F80" s="282"/>
      <c r="G80" s="282"/>
      <c r="H80" s="282"/>
      <c r="I80" s="282"/>
      <c r="J80" s="282"/>
      <c r="K80" s="393">
        <v>1</v>
      </c>
    </row>
    <row r="81" spans="1:23" ht="15" customHeight="1" x14ac:dyDescent="0.2">
      <c r="A81" s="85" t="s">
        <v>169</v>
      </c>
      <c r="B81" s="315"/>
      <c r="C81" s="282"/>
      <c r="D81" s="282"/>
      <c r="E81" s="282"/>
      <c r="F81" s="282"/>
      <c r="G81" s="282"/>
      <c r="H81" s="282"/>
      <c r="I81" s="282"/>
      <c r="J81" s="282"/>
      <c r="K81" s="393"/>
    </row>
    <row r="82" spans="1:23" ht="15" customHeight="1" x14ac:dyDescent="0.2">
      <c r="A82" s="85" t="s">
        <v>172</v>
      </c>
      <c r="B82" s="315"/>
      <c r="C82" s="282"/>
      <c r="D82" s="282"/>
      <c r="E82" s="282"/>
      <c r="F82" s="282"/>
      <c r="G82" s="282"/>
      <c r="H82" s="282"/>
      <c r="I82" s="282"/>
      <c r="J82" s="282"/>
      <c r="K82" s="397"/>
    </row>
    <row r="83" spans="1:23" ht="15" customHeight="1" thickBot="1" x14ac:dyDescent="0.25">
      <c r="A83" s="85" t="s">
        <v>188</v>
      </c>
      <c r="B83" s="410"/>
      <c r="C83" s="296"/>
      <c r="D83" s="296"/>
      <c r="E83" s="296"/>
      <c r="F83" s="296"/>
      <c r="G83" s="296"/>
      <c r="H83" s="296"/>
      <c r="I83" s="296"/>
      <c r="J83" s="296"/>
      <c r="K83" s="411">
        <v>1</v>
      </c>
    </row>
    <row r="84" spans="1:23" x14ac:dyDescent="0.2">
      <c r="A84" s="388" t="s">
        <v>318</v>
      </c>
      <c r="B84" s="417">
        <v>1.05</v>
      </c>
      <c r="C84" s="417">
        <v>6.35</v>
      </c>
      <c r="D84" s="417">
        <v>20.86</v>
      </c>
      <c r="E84" s="417"/>
      <c r="F84" s="417">
        <v>0.74</v>
      </c>
      <c r="G84" s="417"/>
      <c r="H84" s="417"/>
      <c r="I84" s="417"/>
      <c r="J84" s="417">
        <v>3.67</v>
      </c>
      <c r="K84" s="418">
        <v>9.94</v>
      </c>
    </row>
    <row r="85" spans="1:23" x14ac:dyDescent="0.2">
      <c r="A85" s="85" t="s">
        <v>170</v>
      </c>
      <c r="B85" s="345">
        <v>0.3</v>
      </c>
      <c r="C85" s="392"/>
      <c r="D85" s="392">
        <v>1</v>
      </c>
      <c r="E85" s="392"/>
      <c r="F85" s="392"/>
      <c r="G85" s="392"/>
      <c r="H85" s="392"/>
      <c r="I85" s="392"/>
      <c r="J85" s="392">
        <v>0.03</v>
      </c>
      <c r="K85" s="393"/>
    </row>
    <row r="86" spans="1:23" x14ac:dyDescent="0.2">
      <c r="A86" s="85" t="s">
        <v>171</v>
      </c>
      <c r="B86" s="345"/>
      <c r="C86" s="392"/>
      <c r="D86" s="392">
        <v>1</v>
      </c>
      <c r="E86" s="392"/>
      <c r="F86" s="392"/>
      <c r="G86" s="392"/>
      <c r="H86" s="392"/>
      <c r="I86" s="392"/>
      <c r="J86" s="392"/>
      <c r="K86" s="393"/>
    </row>
    <row r="87" spans="1:23" x14ac:dyDescent="0.2">
      <c r="A87" s="85" t="s">
        <v>167</v>
      </c>
      <c r="B87" s="345"/>
      <c r="C87" s="392"/>
      <c r="D87" s="392"/>
      <c r="E87" s="392"/>
      <c r="F87" s="392">
        <v>0.74</v>
      </c>
      <c r="G87" s="392"/>
      <c r="H87" s="392"/>
      <c r="I87" s="392"/>
      <c r="J87" s="392"/>
      <c r="K87" s="393"/>
    </row>
    <row r="88" spans="1:23" x14ac:dyDescent="0.2">
      <c r="A88" s="85" t="s">
        <v>168</v>
      </c>
      <c r="B88" s="345">
        <v>0.75</v>
      </c>
      <c r="C88" s="392">
        <v>3.95</v>
      </c>
      <c r="D88" s="392">
        <v>14.46</v>
      </c>
      <c r="E88" s="392"/>
      <c r="F88" s="392"/>
      <c r="G88" s="392"/>
      <c r="H88" s="392"/>
      <c r="I88" s="392"/>
      <c r="J88" s="392">
        <v>2.04</v>
      </c>
      <c r="K88" s="393">
        <v>7.14</v>
      </c>
    </row>
    <row r="89" spans="1:23" x14ac:dyDescent="0.2">
      <c r="A89" s="85" t="s">
        <v>169</v>
      </c>
      <c r="B89" s="394"/>
      <c r="C89" s="396">
        <v>0.7</v>
      </c>
      <c r="D89" s="396">
        <v>1.51</v>
      </c>
      <c r="E89" s="396"/>
      <c r="F89" s="396"/>
      <c r="G89" s="396"/>
      <c r="H89" s="396"/>
      <c r="I89" s="396"/>
      <c r="J89" s="396"/>
      <c r="K89" s="397">
        <v>1</v>
      </c>
    </row>
    <row r="90" spans="1:23" ht="14.25" customHeight="1" x14ac:dyDescent="0.2">
      <c r="A90" s="85" t="s">
        <v>172</v>
      </c>
      <c r="B90" s="395"/>
      <c r="C90" s="396">
        <v>1.7</v>
      </c>
      <c r="D90" s="396">
        <v>2.89</v>
      </c>
      <c r="E90" s="396"/>
      <c r="F90" s="396"/>
      <c r="G90" s="396"/>
      <c r="H90" s="396"/>
      <c r="I90" s="396"/>
      <c r="J90" s="396">
        <v>1.6</v>
      </c>
      <c r="K90" s="397">
        <v>1.8</v>
      </c>
    </row>
    <row r="91" spans="1:23" ht="12.75" customHeight="1" thickBot="1" x14ac:dyDescent="0.25">
      <c r="A91" s="107" t="s">
        <v>188</v>
      </c>
      <c r="B91" s="412">
        <v>0.75</v>
      </c>
      <c r="C91" s="412">
        <v>2</v>
      </c>
      <c r="D91" s="412">
        <v>8.93</v>
      </c>
      <c r="E91" s="412"/>
      <c r="F91" s="412">
        <v>0.42</v>
      </c>
      <c r="G91" s="412"/>
      <c r="H91" s="412"/>
      <c r="I91" s="412"/>
      <c r="J91" s="412">
        <v>1.36</v>
      </c>
      <c r="K91" s="412">
        <v>4.49</v>
      </c>
    </row>
    <row r="92" spans="1:23" ht="12.75" customHeight="1" x14ac:dyDescent="0.2">
      <c r="B92" s="413"/>
      <c r="C92" s="413"/>
      <c r="D92" s="413"/>
      <c r="E92" s="413"/>
      <c r="F92" s="413"/>
      <c r="G92" s="413"/>
      <c r="H92" s="413"/>
      <c r="I92" s="413"/>
      <c r="J92" s="413"/>
      <c r="K92" s="413"/>
    </row>
    <row r="93" spans="1:23" ht="21" customHeight="1" x14ac:dyDescent="0.2">
      <c r="A93" s="165"/>
      <c r="B93" s="414"/>
      <c r="C93" s="414"/>
      <c r="D93" s="414"/>
      <c r="E93" s="414"/>
      <c r="F93" s="414"/>
      <c r="G93" s="414"/>
      <c r="H93" s="414"/>
      <c r="I93" s="414"/>
      <c r="J93" s="414"/>
      <c r="K93" s="414"/>
    </row>
    <row r="94" spans="1:23" ht="45" customHeight="1" x14ac:dyDescent="0.2">
      <c r="A94" s="164"/>
      <c r="B94" s="414"/>
      <c r="C94" s="414"/>
      <c r="D94" s="414"/>
      <c r="E94" s="414"/>
      <c r="F94" s="414"/>
      <c r="G94" s="414"/>
      <c r="H94" s="414"/>
      <c r="I94" s="414"/>
      <c r="J94" s="414"/>
      <c r="K94" s="414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</row>
    <row r="95" spans="1:23" ht="30" customHeight="1" x14ac:dyDescent="0.2">
      <c r="A95" s="163"/>
      <c r="B95" s="414"/>
      <c r="C95" s="414"/>
      <c r="D95" s="414"/>
      <c r="E95" s="414"/>
      <c r="F95" s="414"/>
      <c r="G95" s="414"/>
      <c r="H95" s="414"/>
      <c r="I95" s="414"/>
      <c r="J95" s="414"/>
      <c r="K95" s="414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</row>
    <row r="96" spans="1:23" ht="12.75" customHeight="1" x14ac:dyDescent="0.2">
      <c r="A96" s="163"/>
      <c r="B96" s="414"/>
      <c r="C96" s="414"/>
      <c r="D96" s="414"/>
      <c r="E96" s="414"/>
      <c r="F96" s="414"/>
      <c r="G96" s="414"/>
      <c r="H96" s="414"/>
      <c r="I96" s="414"/>
      <c r="J96" s="414"/>
      <c r="K96" s="414"/>
      <c r="L96" s="163"/>
      <c r="M96" s="163"/>
    </row>
    <row r="97" spans="1:12" ht="26.25" customHeight="1" x14ac:dyDescent="0.2">
      <c r="A97" s="163"/>
      <c r="B97" s="414"/>
      <c r="C97" s="414"/>
      <c r="D97" s="414"/>
      <c r="E97" s="414"/>
      <c r="F97" s="414"/>
      <c r="G97" s="414"/>
      <c r="H97" s="414"/>
      <c r="I97" s="414"/>
      <c r="J97" s="414"/>
      <c r="K97" s="414"/>
    </row>
    <row r="98" spans="1:12" x14ac:dyDescent="0.2">
      <c r="A98" s="164"/>
      <c r="B98" s="366"/>
      <c r="C98" s="366"/>
      <c r="D98" s="366"/>
      <c r="E98" s="366"/>
      <c r="F98" s="366"/>
      <c r="G98" s="366"/>
      <c r="H98" s="366"/>
      <c r="I98" s="366"/>
      <c r="J98" s="366"/>
      <c r="K98" s="366"/>
      <c r="L98" s="162"/>
    </row>
    <row r="99" spans="1:12" x14ac:dyDescent="0.2">
      <c r="A99" s="162"/>
    </row>
  </sheetData>
  <sheetProtection password="CC6B" sheet="1" objects="1" scenarios="1"/>
  <mergeCells count="5">
    <mergeCell ref="A2:A3"/>
    <mergeCell ref="A1:K1"/>
    <mergeCell ref="B2:G2"/>
    <mergeCell ref="K2:K3"/>
    <mergeCell ref="H2:J2"/>
  </mergeCells>
  <pageMargins left="0.70866141732283472" right="0.70866141732283472" top="0.74803149606299213" bottom="0.74803149606299213" header="0.31496062992125984" footer="0.31496062992125984"/>
  <pageSetup paperSize="9" scale="66" firstPageNumber="125" orientation="landscape" useFirstPageNumber="1" r:id="rId1"/>
  <headerFooter>
    <oddFooter>&amp;C&amp;P</oddFooter>
  </headerFooter>
  <rowBreaks count="1" manualBreakCount="1">
    <brk id="51" max="10" man="1"/>
  </rowBreaks>
  <colBreaks count="1" manualBreakCount="1">
    <brk id="11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M32"/>
  <sheetViews>
    <sheetView zoomScaleNormal="100" workbookViewId="0">
      <selection activeCell="A30" sqref="A30:XFD32"/>
    </sheetView>
  </sheetViews>
  <sheetFormatPr defaultColWidth="9.140625" defaultRowHeight="12.75" x14ac:dyDescent="0.2"/>
  <cols>
    <col min="1" max="1" width="33.5703125" style="2" customWidth="1"/>
    <col min="2" max="4" width="15.7109375" style="108" customWidth="1"/>
    <col min="5" max="5" width="15.7109375" style="1" customWidth="1"/>
    <col min="6" max="16384" width="9.140625" style="1"/>
  </cols>
  <sheetData>
    <row r="1" spans="1:13" ht="42.75" customHeight="1" x14ac:dyDescent="0.2">
      <c r="A1" s="711" t="s">
        <v>165</v>
      </c>
      <c r="B1" s="712"/>
      <c r="C1" s="713"/>
      <c r="D1" s="713"/>
      <c r="E1" s="714"/>
    </row>
    <row r="2" spans="1:13" s="5" customFormat="1" ht="38.25" customHeight="1" x14ac:dyDescent="0.2">
      <c r="A2" s="709" t="s">
        <v>288</v>
      </c>
      <c r="B2" s="715" t="s">
        <v>39</v>
      </c>
      <c r="C2" s="716"/>
      <c r="D2" s="717"/>
      <c r="E2" s="720" t="s">
        <v>339</v>
      </c>
    </row>
    <row r="3" spans="1:13" s="5" customFormat="1" ht="15" customHeight="1" x14ac:dyDescent="0.2">
      <c r="A3" s="723"/>
      <c r="B3" s="718" t="s">
        <v>338</v>
      </c>
      <c r="C3" s="718"/>
      <c r="D3" s="719" t="s">
        <v>340</v>
      </c>
      <c r="E3" s="721"/>
    </row>
    <row r="4" spans="1:13" s="5" customFormat="1" ht="38.25" x14ac:dyDescent="0.2">
      <c r="A4" s="724"/>
      <c r="B4" s="166" t="s">
        <v>69</v>
      </c>
      <c r="C4" s="166" t="s">
        <v>99</v>
      </c>
      <c r="D4" s="719"/>
      <c r="E4" s="722"/>
    </row>
    <row r="5" spans="1:13" s="6" customFormat="1" x14ac:dyDescent="0.2">
      <c r="A5" s="46" t="s">
        <v>239</v>
      </c>
      <c r="B5" s="160">
        <v>2</v>
      </c>
      <c r="C5" s="159"/>
      <c r="D5" s="159">
        <v>2</v>
      </c>
      <c r="E5" s="16">
        <v>50</v>
      </c>
    </row>
    <row r="6" spans="1:13" s="6" customFormat="1" x14ac:dyDescent="0.2">
      <c r="A6" s="14" t="s">
        <v>225</v>
      </c>
      <c r="B6" s="15"/>
      <c r="C6" s="63"/>
      <c r="D6" s="63"/>
      <c r="E6" s="17"/>
    </row>
    <row r="7" spans="1:13" s="6" customFormat="1" x14ac:dyDescent="0.2">
      <c r="A7" s="14" t="s">
        <v>87</v>
      </c>
      <c r="B7" s="15"/>
      <c r="C7" s="63"/>
      <c r="D7" s="63"/>
      <c r="E7" s="17"/>
    </row>
    <row r="8" spans="1:13" s="6" customFormat="1" x14ac:dyDescent="0.2">
      <c r="A8" s="14" t="s">
        <v>226</v>
      </c>
      <c r="B8" s="15">
        <v>2</v>
      </c>
      <c r="C8" s="63"/>
      <c r="D8" s="63">
        <v>2</v>
      </c>
      <c r="E8" s="13">
        <v>50</v>
      </c>
    </row>
    <row r="9" spans="1:13" s="6" customFormat="1" x14ac:dyDescent="0.2">
      <c r="A9" s="14" t="s">
        <v>87</v>
      </c>
      <c r="B9" s="15">
        <v>2</v>
      </c>
      <c r="C9" s="63"/>
      <c r="D9" s="63">
        <v>2</v>
      </c>
      <c r="E9" s="13">
        <v>50</v>
      </c>
    </row>
    <row r="10" spans="1:13" s="6" customFormat="1" x14ac:dyDescent="0.2">
      <c r="A10" s="46" t="s">
        <v>235</v>
      </c>
      <c r="B10" s="160">
        <v>2</v>
      </c>
      <c r="C10" s="159"/>
      <c r="D10" s="159">
        <v>2</v>
      </c>
      <c r="E10" s="16">
        <v>45.5</v>
      </c>
    </row>
    <row r="11" spans="1:13" s="6" customFormat="1" x14ac:dyDescent="0.2">
      <c r="A11" s="14" t="s">
        <v>225</v>
      </c>
      <c r="B11" s="15"/>
      <c r="C11" s="63"/>
      <c r="D11" s="63"/>
      <c r="E11" s="17"/>
      <c r="J11" s="6" t="s">
        <v>310</v>
      </c>
    </row>
    <row r="12" spans="1:13" s="6" customFormat="1" x14ac:dyDescent="0.2">
      <c r="A12" s="14" t="s">
        <v>87</v>
      </c>
      <c r="B12" s="15"/>
      <c r="C12" s="63"/>
      <c r="D12" s="63"/>
      <c r="E12" s="17"/>
    </row>
    <row r="13" spans="1:13" s="6" customFormat="1" x14ac:dyDescent="0.2">
      <c r="A13" s="14" t="s">
        <v>226</v>
      </c>
      <c r="B13" s="15">
        <v>2</v>
      </c>
      <c r="C13" s="63"/>
      <c r="D13" s="63">
        <v>2</v>
      </c>
      <c r="E13" s="13">
        <v>45.5</v>
      </c>
    </row>
    <row r="14" spans="1:13" s="6" customFormat="1" x14ac:dyDescent="0.2">
      <c r="A14" s="14" t="s">
        <v>87</v>
      </c>
      <c r="B14" s="15"/>
      <c r="C14" s="63"/>
      <c r="D14" s="63"/>
      <c r="E14" s="13"/>
    </row>
    <row r="15" spans="1:13" s="6" customFormat="1" x14ac:dyDescent="0.2">
      <c r="A15" s="46" t="s">
        <v>234</v>
      </c>
      <c r="B15" s="160">
        <v>1</v>
      </c>
      <c r="C15" s="159"/>
      <c r="D15" s="159">
        <v>1</v>
      </c>
      <c r="E15" s="16">
        <v>51</v>
      </c>
    </row>
    <row r="16" spans="1:13" s="6" customFormat="1" x14ac:dyDescent="0.2">
      <c r="A16" s="14" t="s">
        <v>225</v>
      </c>
      <c r="B16" s="15"/>
      <c r="C16" s="63"/>
      <c r="D16" s="63"/>
      <c r="E16" s="17"/>
      <c r="M16" s="6" t="s">
        <v>310</v>
      </c>
    </row>
    <row r="17" spans="1:5" s="6" customFormat="1" x14ac:dyDescent="0.2">
      <c r="A17" s="14" t="s">
        <v>87</v>
      </c>
      <c r="B17" s="15"/>
      <c r="C17" s="63"/>
      <c r="D17" s="63"/>
      <c r="E17" s="17"/>
    </row>
    <row r="18" spans="1:5" s="6" customFormat="1" x14ac:dyDescent="0.2">
      <c r="A18" s="14" t="s">
        <v>226</v>
      </c>
      <c r="B18" s="15">
        <v>1</v>
      </c>
      <c r="C18" s="63"/>
      <c r="D18" s="63">
        <v>1</v>
      </c>
      <c r="E18" s="13">
        <v>51</v>
      </c>
    </row>
    <row r="19" spans="1:5" s="6" customFormat="1" x14ac:dyDescent="0.2">
      <c r="A19" s="14" t="s">
        <v>87</v>
      </c>
      <c r="B19" s="15">
        <v>1</v>
      </c>
      <c r="C19" s="63"/>
      <c r="D19" s="63">
        <v>1</v>
      </c>
      <c r="E19" s="13">
        <v>51</v>
      </c>
    </row>
    <row r="20" spans="1:5" s="6" customFormat="1" x14ac:dyDescent="0.2">
      <c r="A20" s="46" t="s">
        <v>236</v>
      </c>
      <c r="B20" s="160">
        <v>3</v>
      </c>
      <c r="C20" s="159"/>
      <c r="D20" s="159">
        <v>3</v>
      </c>
      <c r="E20" s="16">
        <v>33</v>
      </c>
    </row>
    <row r="21" spans="1:5" s="6" customFormat="1" x14ac:dyDescent="0.2">
      <c r="A21" s="14" t="s">
        <v>225</v>
      </c>
      <c r="B21" s="15"/>
      <c r="C21" s="63"/>
      <c r="D21" s="63"/>
      <c r="E21" s="17"/>
    </row>
    <row r="22" spans="1:5" s="6" customFormat="1" x14ac:dyDescent="0.2">
      <c r="A22" s="14" t="s">
        <v>87</v>
      </c>
      <c r="B22" s="15"/>
      <c r="C22" s="63"/>
      <c r="D22" s="63"/>
      <c r="E22" s="17"/>
    </row>
    <row r="23" spans="1:5" s="6" customFormat="1" x14ac:dyDescent="0.2">
      <c r="A23" s="14" t="s">
        <v>226</v>
      </c>
      <c r="B23" s="15">
        <v>3</v>
      </c>
      <c r="C23" s="63"/>
      <c r="D23" s="63">
        <v>3</v>
      </c>
      <c r="E23" s="13">
        <v>33</v>
      </c>
    </row>
    <row r="24" spans="1:5" s="6" customFormat="1" x14ac:dyDescent="0.2">
      <c r="A24" s="14" t="s">
        <v>87</v>
      </c>
      <c r="B24" s="15"/>
      <c r="C24" s="63"/>
      <c r="D24" s="63"/>
      <c r="E24" s="13"/>
    </row>
    <row r="25" spans="1:5" x14ac:dyDescent="0.2">
      <c r="A25" s="12" t="s">
        <v>66</v>
      </c>
      <c r="B25" s="170"/>
      <c r="C25" s="171"/>
      <c r="D25" s="171"/>
      <c r="E25" s="25"/>
    </row>
    <row r="26" spans="1:5" x14ac:dyDescent="0.2">
      <c r="A26" s="33" t="s">
        <v>87</v>
      </c>
      <c r="B26" s="172"/>
      <c r="C26" s="173"/>
      <c r="D26" s="173"/>
      <c r="E26" s="88"/>
    </row>
    <row r="27" spans="1:5" x14ac:dyDescent="0.2">
      <c r="A27" s="12" t="s">
        <v>67</v>
      </c>
      <c r="B27" s="170">
        <v>8</v>
      </c>
      <c r="C27" s="171"/>
      <c r="D27" s="171">
        <v>8</v>
      </c>
      <c r="E27" s="25">
        <v>45</v>
      </c>
    </row>
    <row r="28" spans="1:5" ht="13.5" thickBot="1" x14ac:dyDescent="0.25">
      <c r="A28" s="89" t="s">
        <v>87</v>
      </c>
      <c r="B28" s="174">
        <v>3</v>
      </c>
      <c r="C28" s="175"/>
      <c r="D28" s="175">
        <v>3</v>
      </c>
      <c r="E28" s="90">
        <v>51</v>
      </c>
    </row>
    <row r="30" spans="1:5" x14ac:dyDescent="0.2">
      <c r="A30" s="596"/>
      <c r="B30" s="596"/>
      <c r="C30" s="596"/>
      <c r="D30" s="596"/>
      <c r="E30" s="596"/>
    </row>
    <row r="32" spans="1:5" x14ac:dyDescent="0.2">
      <c r="A32" s="28"/>
    </row>
  </sheetData>
  <sheetProtection password="CC6B" sheet="1" objects="1" scenarios="1"/>
  <mergeCells count="7">
    <mergeCell ref="A30:E30"/>
    <mergeCell ref="A1:E1"/>
    <mergeCell ref="B2:D2"/>
    <mergeCell ref="B3:C3"/>
    <mergeCell ref="D3:D4"/>
    <mergeCell ref="E2:E4"/>
    <mergeCell ref="A2:A4"/>
  </mergeCells>
  <pageMargins left="0.70866141732283472" right="0.70866141732283472" top="0.74803149606299213" bottom="0.74803149606299213" header="0.31496062992125984" footer="0.31496062992125984"/>
  <pageSetup paperSize="9" scale="82" firstPageNumber="127" orientation="portrait" useFirstPageNumber="1" r:id="rId1"/>
  <headerFooter>
    <oddFooter>&amp;C&amp;P</oddFooter>
  </headerFooter>
  <colBreaks count="1" manualBreakCount="1">
    <brk id="6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zoomScaleNormal="100" workbookViewId="0">
      <selection sqref="A1:E1"/>
    </sheetView>
  </sheetViews>
  <sheetFormatPr defaultColWidth="9.140625" defaultRowHeight="12.75" x14ac:dyDescent="0.2"/>
  <cols>
    <col min="1" max="1" width="34.42578125" style="2" customWidth="1"/>
    <col min="2" max="5" width="15.7109375" style="310" customWidth="1"/>
    <col min="6" max="16384" width="9.140625" style="1"/>
  </cols>
  <sheetData>
    <row r="1" spans="1:16" ht="41.25" customHeight="1" x14ac:dyDescent="0.2">
      <c r="A1" s="726" t="s">
        <v>379</v>
      </c>
      <c r="B1" s="712"/>
      <c r="C1" s="712"/>
      <c r="D1" s="712"/>
      <c r="E1" s="714"/>
    </row>
    <row r="2" spans="1:16" s="5" customFormat="1" ht="38.25" customHeight="1" x14ac:dyDescent="0.2">
      <c r="A2" s="236" t="s">
        <v>288</v>
      </c>
      <c r="B2" s="656" t="s">
        <v>227</v>
      </c>
      <c r="C2" s="656"/>
      <c r="D2" s="185"/>
      <c r="E2" s="671" t="s">
        <v>4</v>
      </c>
    </row>
    <row r="3" spans="1:16" s="5" customFormat="1" ht="41.25" customHeight="1" x14ac:dyDescent="0.2">
      <c r="A3" s="9"/>
      <c r="B3" s="185" t="s">
        <v>4</v>
      </c>
      <c r="C3" s="185" t="s">
        <v>52</v>
      </c>
      <c r="D3" s="185" t="s">
        <v>51</v>
      </c>
      <c r="E3" s="671"/>
    </row>
    <row r="4" spans="1:16" ht="12.75" customHeight="1" x14ac:dyDescent="0.2">
      <c r="A4" s="11" t="s">
        <v>341</v>
      </c>
      <c r="B4" s="424">
        <v>2</v>
      </c>
      <c r="C4" s="258"/>
      <c r="D4" s="258">
        <v>11</v>
      </c>
      <c r="E4" s="425">
        <f t="shared" ref="E4:E9" si="0">SUM(B4,D4)</f>
        <v>13</v>
      </c>
    </row>
    <row r="5" spans="1:16" ht="12.75" customHeight="1" x14ac:dyDescent="0.2">
      <c r="A5" s="11" t="s">
        <v>342</v>
      </c>
      <c r="B5" s="424"/>
      <c r="C5" s="258"/>
      <c r="D5" s="258">
        <v>7</v>
      </c>
      <c r="E5" s="425">
        <f t="shared" si="0"/>
        <v>7</v>
      </c>
    </row>
    <row r="6" spans="1:16" x14ac:dyDescent="0.2">
      <c r="A6" s="11" t="s">
        <v>343</v>
      </c>
      <c r="B6" s="424"/>
      <c r="C6" s="258"/>
      <c r="D6" s="258">
        <v>13</v>
      </c>
      <c r="E6" s="425">
        <f t="shared" si="0"/>
        <v>13</v>
      </c>
    </row>
    <row r="7" spans="1:16" ht="25.5" x14ac:dyDescent="0.2">
      <c r="A7" s="11" t="s">
        <v>344</v>
      </c>
      <c r="B7" s="424"/>
      <c r="C7" s="258"/>
      <c r="D7" s="258">
        <v>13</v>
      </c>
      <c r="E7" s="425">
        <f t="shared" si="0"/>
        <v>13</v>
      </c>
    </row>
    <row r="8" spans="1:16" ht="25.5" x14ac:dyDescent="0.2">
      <c r="A8" s="11" t="s">
        <v>346</v>
      </c>
      <c r="B8" s="424">
        <v>6</v>
      </c>
      <c r="C8" s="258"/>
      <c r="D8" s="258">
        <v>12</v>
      </c>
      <c r="E8" s="425">
        <f t="shared" si="0"/>
        <v>18</v>
      </c>
    </row>
    <row r="9" spans="1:16" ht="13.5" thickBot="1" x14ac:dyDescent="0.25">
      <c r="A9" s="80" t="s">
        <v>345</v>
      </c>
      <c r="B9" s="348"/>
      <c r="C9" s="300"/>
      <c r="D9" s="300">
        <f>SUM(1705+1000+6699)</f>
        <v>9404</v>
      </c>
      <c r="E9" s="426">
        <f t="shared" si="0"/>
        <v>9404</v>
      </c>
    </row>
    <row r="10" spans="1:16" x14ac:dyDescent="0.2">
      <c r="A10" s="65"/>
      <c r="B10" s="413"/>
      <c r="C10" s="413"/>
      <c r="D10" s="413"/>
      <c r="E10" s="413"/>
    </row>
    <row r="11" spans="1:16" x14ac:dyDescent="0.2">
      <c r="A11" s="645"/>
      <c r="B11" s="645"/>
      <c r="C11" s="645"/>
      <c r="D11" s="645"/>
      <c r="E11" s="645"/>
    </row>
    <row r="12" spans="1:16" ht="39.950000000000003" customHeight="1" x14ac:dyDescent="0.2">
      <c r="A12" s="697"/>
      <c r="B12" s="697"/>
      <c r="C12" s="697"/>
      <c r="D12" s="697"/>
      <c r="E12" s="697"/>
    </row>
    <row r="13" spans="1:16" ht="38.25" customHeight="1" x14ac:dyDescent="0.2">
      <c r="A13" s="697"/>
      <c r="B13" s="697"/>
      <c r="C13" s="697"/>
      <c r="D13" s="697"/>
      <c r="E13" s="697"/>
    </row>
    <row r="14" spans="1:16" ht="30.75" customHeight="1" x14ac:dyDescent="0.2">
      <c r="A14" s="645"/>
      <c r="B14" s="645"/>
      <c r="C14" s="645"/>
      <c r="D14" s="645"/>
      <c r="E14" s="645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23"/>
    </row>
    <row r="15" spans="1:16" ht="30" customHeight="1" x14ac:dyDescent="0.2">
      <c r="A15" s="645"/>
      <c r="B15" s="645"/>
      <c r="C15" s="645"/>
      <c r="D15" s="645"/>
      <c r="E15" s="645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23"/>
    </row>
    <row r="16" spans="1:16" ht="30" customHeight="1" x14ac:dyDescent="0.2">
      <c r="A16" s="725"/>
      <c r="B16" s="725"/>
      <c r="C16" s="725"/>
      <c r="D16" s="725"/>
      <c r="E16" s="725"/>
      <c r="F16" s="34"/>
    </row>
  </sheetData>
  <sheetProtection password="CC6B" sheet="1" objects="1" scenarios="1"/>
  <mergeCells count="9">
    <mergeCell ref="A14:E14"/>
    <mergeCell ref="A15:E15"/>
    <mergeCell ref="A16:E16"/>
    <mergeCell ref="A1:E1"/>
    <mergeCell ref="B2:C2"/>
    <mergeCell ref="E2:E3"/>
    <mergeCell ref="A11:E11"/>
    <mergeCell ref="A12:E12"/>
    <mergeCell ref="A13:E13"/>
  </mergeCells>
  <pageMargins left="0.70866141732283472" right="0.70866141732283472" top="0.74803149606299213" bottom="0.74803149606299213" header="0.31496062992125984" footer="0.31496062992125984"/>
  <pageSetup paperSize="9" firstPageNumber="128" fitToWidth="0" orientation="landscape" useFirstPageNumber="1" r:id="rId1"/>
  <headerFooter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1"/>
  <dimension ref="A1:M45"/>
  <sheetViews>
    <sheetView zoomScaleNormal="100" workbookViewId="0">
      <selection activeCell="A39" sqref="A39:K39"/>
    </sheetView>
  </sheetViews>
  <sheetFormatPr defaultColWidth="9.140625" defaultRowHeight="12.75" x14ac:dyDescent="0.2"/>
  <cols>
    <col min="1" max="1" width="36.5703125" style="59" customWidth="1"/>
    <col min="2" max="2" width="13" style="434" bestFit="1" customWidth="1"/>
    <col min="3" max="5" width="13" style="434" customWidth="1"/>
    <col min="6" max="6" width="11.28515625" style="434" customWidth="1"/>
    <col min="7" max="10" width="15.42578125" style="434" customWidth="1"/>
    <col min="11" max="11" width="9.140625" style="386"/>
    <col min="12" max="16384" width="9.140625" style="60"/>
  </cols>
  <sheetData>
    <row r="1" spans="1:13" ht="42" customHeight="1" x14ac:dyDescent="0.25">
      <c r="A1" s="727" t="s">
        <v>380</v>
      </c>
      <c r="B1" s="728"/>
      <c r="C1" s="728"/>
      <c r="D1" s="728"/>
      <c r="E1" s="728"/>
      <c r="F1" s="728"/>
      <c r="G1" s="728"/>
      <c r="H1" s="728"/>
      <c r="I1" s="728"/>
      <c r="J1" s="728"/>
      <c r="K1" s="729"/>
      <c r="L1" s="134"/>
    </row>
    <row r="2" spans="1:13" s="135" customFormat="1" ht="15" customHeight="1" thickBot="1" x14ac:dyDescent="0.25">
      <c r="A2" s="198" t="s">
        <v>288</v>
      </c>
      <c r="B2" s="736" t="s">
        <v>342</v>
      </c>
      <c r="C2" s="716"/>
      <c r="D2" s="717"/>
      <c r="E2" s="715" t="s">
        <v>343</v>
      </c>
      <c r="F2" s="737"/>
      <c r="G2" s="730" t="s">
        <v>349</v>
      </c>
      <c r="H2" s="732" t="s">
        <v>350</v>
      </c>
      <c r="I2" s="730" t="s">
        <v>351</v>
      </c>
      <c r="J2" s="732" t="s">
        <v>352</v>
      </c>
      <c r="K2" s="734" t="s">
        <v>86</v>
      </c>
    </row>
    <row r="3" spans="1:13" s="135" customFormat="1" ht="38.25" customHeight="1" x14ac:dyDescent="0.2">
      <c r="A3" s="136" t="s">
        <v>68</v>
      </c>
      <c r="B3" s="427" t="s">
        <v>69</v>
      </c>
      <c r="C3" s="428" t="s">
        <v>347</v>
      </c>
      <c r="D3" s="429" t="s">
        <v>348</v>
      </c>
      <c r="E3" s="429" t="s">
        <v>348</v>
      </c>
      <c r="F3" s="430" t="s">
        <v>69</v>
      </c>
      <c r="G3" s="731"/>
      <c r="H3" s="733"/>
      <c r="I3" s="731"/>
      <c r="J3" s="733"/>
      <c r="K3" s="735"/>
    </row>
    <row r="4" spans="1:13" s="135" customFormat="1" x14ac:dyDescent="0.2">
      <c r="A4" s="137" t="s">
        <v>102</v>
      </c>
      <c r="B4" s="193"/>
      <c r="C4" s="194"/>
      <c r="D4" s="194"/>
      <c r="E4" s="192"/>
      <c r="F4" s="191"/>
      <c r="G4" s="431">
        <v>1</v>
      </c>
      <c r="H4" s="340"/>
      <c r="I4" s="433"/>
      <c r="J4" s="340"/>
      <c r="K4" s="432">
        <f t="shared" ref="K4:K11" si="0">SUM(B4,F4:J4)</f>
        <v>1</v>
      </c>
    </row>
    <row r="5" spans="1:13" s="135" customFormat="1" x14ac:dyDescent="0.2">
      <c r="A5" s="137" t="s">
        <v>123</v>
      </c>
      <c r="B5" s="193">
        <v>5</v>
      </c>
      <c r="C5" s="194"/>
      <c r="D5" s="194"/>
      <c r="E5" s="192"/>
      <c r="F5" s="191"/>
      <c r="G5" s="431">
        <v>4</v>
      </c>
      <c r="H5" s="340"/>
      <c r="I5" s="433">
        <v>2</v>
      </c>
      <c r="J5" s="340"/>
      <c r="K5" s="432">
        <f t="shared" si="0"/>
        <v>11</v>
      </c>
    </row>
    <row r="6" spans="1:13" s="135" customFormat="1" x14ac:dyDescent="0.2">
      <c r="A6" s="137" t="s">
        <v>103</v>
      </c>
      <c r="B6" s="193">
        <v>1</v>
      </c>
      <c r="C6" s="194">
        <v>1</v>
      </c>
      <c r="D6" s="194"/>
      <c r="E6" s="192"/>
      <c r="F6" s="191"/>
      <c r="G6" s="431"/>
      <c r="H6" s="340"/>
      <c r="I6" s="433"/>
      <c r="J6" s="340"/>
      <c r="K6" s="432">
        <f t="shared" si="0"/>
        <v>1</v>
      </c>
    </row>
    <row r="7" spans="1:13" s="135" customFormat="1" x14ac:dyDescent="0.2">
      <c r="A7" s="137" t="s">
        <v>114</v>
      </c>
      <c r="B7" s="193"/>
      <c r="C7" s="194"/>
      <c r="D7" s="194"/>
      <c r="E7" s="192"/>
      <c r="F7" s="191">
        <v>6</v>
      </c>
      <c r="G7" s="431"/>
      <c r="H7" s="340"/>
      <c r="I7" s="433"/>
      <c r="J7" s="340"/>
      <c r="K7" s="432">
        <f t="shared" si="0"/>
        <v>6</v>
      </c>
    </row>
    <row r="8" spans="1:13" s="135" customFormat="1" x14ac:dyDescent="0.2">
      <c r="A8" s="137" t="s">
        <v>104</v>
      </c>
      <c r="B8" s="193"/>
      <c r="C8" s="194"/>
      <c r="D8" s="194"/>
      <c r="E8" s="192"/>
      <c r="F8" s="191">
        <v>1</v>
      </c>
      <c r="G8" s="431">
        <v>3</v>
      </c>
      <c r="H8" s="340"/>
      <c r="I8" s="433"/>
      <c r="J8" s="340"/>
      <c r="K8" s="432">
        <f t="shared" si="0"/>
        <v>4</v>
      </c>
    </row>
    <row r="9" spans="1:13" s="135" customFormat="1" x14ac:dyDescent="0.2">
      <c r="A9" s="137" t="s">
        <v>113</v>
      </c>
      <c r="B9" s="193">
        <v>1</v>
      </c>
      <c r="C9" s="194"/>
      <c r="D9" s="194"/>
      <c r="E9" s="192"/>
      <c r="F9" s="191"/>
      <c r="G9" s="431"/>
      <c r="H9" s="340"/>
      <c r="I9" s="433"/>
      <c r="J9" s="340"/>
      <c r="K9" s="432">
        <f t="shared" si="0"/>
        <v>1</v>
      </c>
    </row>
    <row r="10" spans="1:13" s="135" customFormat="1" x14ac:dyDescent="0.2">
      <c r="A10" s="137" t="s">
        <v>109</v>
      </c>
      <c r="B10" s="193"/>
      <c r="C10" s="194"/>
      <c r="D10" s="194"/>
      <c r="E10" s="192"/>
      <c r="F10" s="191">
        <v>2</v>
      </c>
      <c r="G10" s="431">
        <v>4</v>
      </c>
      <c r="H10" s="340"/>
      <c r="I10" s="433"/>
      <c r="J10" s="340"/>
      <c r="K10" s="432">
        <f t="shared" si="0"/>
        <v>6</v>
      </c>
    </row>
    <row r="11" spans="1:13" s="135" customFormat="1" x14ac:dyDescent="0.2">
      <c r="A11" s="137" t="s">
        <v>105</v>
      </c>
      <c r="B11" s="193">
        <v>1</v>
      </c>
      <c r="C11" s="194"/>
      <c r="D11" s="194"/>
      <c r="E11" s="192"/>
      <c r="F11" s="191"/>
      <c r="G11" s="431"/>
      <c r="H11" s="340"/>
      <c r="I11" s="433"/>
      <c r="J11" s="340"/>
      <c r="K11" s="432">
        <f t="shared" si="0"/>
        <v>1</v>
      </c>
    </row>
    <row r="12" spans="1:13" s="135" customFormat="1" x14ac:dyDescent="0.2">
      <c r="A12" s="137" t="s">
        <v>106</v>
      </c>
      <c r="B12" s="193">
        <v>1</v>
      </c>
      <c r="C12" s="194"/>
      <c r="D12" s="194"/>
      <c r="E12" s="192"/>
      <c r="F12" s="191"/>
      <c r="G12" s="431">
        <v>2</v>
      </c>
      <c r="H12" s="340"/>
      <c r="I12" s="433"/>
      <c r="J12" s="340"/>
      <c r="K12" s="432">
        <f t="shared" ref="K12:K23" si="1">SUM(B12,F12:J12)</f>
        <v>3</v>
      </c>
    </row>
    <row r="13" spans="1:13" s="135" customFormat="1" x14ac:dyDescent="0.2">
      <c r="A13" s="137" t="s">
        <v>107</v>
      </c>
      <c r="B13" s="193">
        <v>3</v>
      </c>
      <c r="C13" s="194"/>
      <c r="D13" s="194"/>
      <c r="E13" s="192"/>
      <c r="F13" s="191"/>
      <c r="G13" s="431"/>
      <c r="H13" s="340"/>
      <c r="I13" s="433">
        <v>1</v>
      </c>
      <c r="J13" s="340"/>
      <c r="K13" s="432">
        <f t="shared" si="1"/>
        <v>4</v>
      </c>
    </row>
    <row r="14" spans="1:13" s="135" customFormat="1" x14ac:dyDescent="0.2">
      <c r="A14" s="137" t="s">
        <v>108</v>
      </c>
      <c r="B14" s="193"/>
      <c r="C14" s="194"/>
      <c r="D14" s="194"/>
      <c r="E14" s="192"/>
      <c r="F14" s="191"/>
      <c r="G14" s="431">
        <v>1</v>
      </c>
      <c r="H14" s="340"/>
      <c r="I14" s="433"/>
      <c r="J14" s="340"/>
      <c r="K14" s="432">
        <f t="shared" si="1"/>
        <v>1</v>
      </c>
    </row>
    <row r="15" spans="1:13" s="135" customFormat="1" x14ac:dyDescent="0.2">
      <c r="A15" s="137" t="s">
        <v>119</v>
      </c>
      <c r="B15" s="193">
        <v>14</v>
      </c>
      <c r="C15" s="194"/>
      <c r="D15" s="194"/>
      <c r="E15" s="192"/>
      <c r="F15" s="191">
        <v>2</v>
      </c>
      <c r="G15" s="431">
        <v>22</v>
      </c>
      <c r="H15" s="340"/>
      <c r="I15" s="433"/>
      <c r="J15" s="340"/>
      <c r="K15" s="432">
        <f t="shared" si="1"/>
        <v>38</v>
      </c>
    </row>
    <row r="16" spans="1:13" s="135" customFormat="1" x14ac:dyDescent="0.2">
      <c r="A16" s="137" t="s">
        <v>126</v>
      </c>
      <c r="B16" s="193">
        <v>2</v>
      </c>
      <c r="C16" s="194"/>
      <c r="D16" s="194"/>
      <c r="E16" s="192"/>
      <c r="F16" s="191"/>
      <c r="G16" s="431"/>
      <c r="H16" s="340"/>
      <c r="I16" s="433">
        <v>3</v>
      </c>
      <c r="J16" s="340"/>
      <c r="K16" s="432">
        <f t="shared" si="1"/>
        <v>5</v>
      </c>
      <c r="M16" s="60"/>
    </row>
    <row r="17" spans="1:13" s="135" customFormat="1" x14ac:dyDescent="0.2">
      <c r="A17" s="137" t="s">
        <v>118</v>
      </c>
      <c r="B17" s="193"/>
      <c r="C17" s="194"/>
      <c r="D17" s="194"/>
      <c r="E17" s="192"/>
      <c r="F17" s="191"/>
      <c r="G17" s="431">
        <v>2</v>
      </c>
      <c r="H17" s="340"/>
      <c r="I17" s="433"/>
      <c r="J17" s="340"/>
      <c r="K17" s="432">
        <f t="shared" si="1"/>
        <v>2</v>
      </c>
    </row>
    <row r="18" spans="1:13" s="135" customFormat="1" x14ac:dyDescent="0.2">
      <c r="A18" s="137" t="s">
        <v>110</v>
      </c>
      <c r="B18" s="193">
        <v>3</v>
      </c>
      <c r="C18" s="194"/>
      <c r="D18" s="194"/>
      <c r="E18" s="192"/>
      <c r="F18" s="191">
        <v>1</v>
      </c>
      <c r="G18" s="431">
        <v>10</v>
      </c>
      <c r="H18" s="340">
        <v>2</v>
      </c>
      <c r="I18" s="433">
        <v>1</v>
      </c>
      <c r="J18" s="340"/>
      <c r="K18" s="432">
        <f t="shared" si="1"/>
        <v>17</v>
      </c>
    </row>
    <row r="19" spans="1:13" s="135" customFormat="1" x14ac:dyDescent="0.2">
      <c r="A19" s="137" t="s">
        <v>111</v>
      </c>
      <c r="B19" s="193"/>
      <c r="C19" s="194"/>
      <c r="D19" s="194"/>
      <c r="E19" s="192"/>
      <c r="F19" s="191">
        <v>1</v>
      </c>
      <c r="G19" s="431"/>
      <c r="H19" s="340"/>
      <c r="I19" s="433"/>
      <c r="J19" s="340"/>
      <c r="K19" s="432">
        <f t="shared" si="1"/>
        <v>1</v>
      </c>
    </row>
    <row r="20" spans="1:13" s="135" customFormat="1" x14ac:dyDescent="0.2">
      <c r="A20" s="137" t="s">
        <v>112</v>
      </c>
      <c r="B20" s="193"/>
      <c r="C20" s="194"/>
      <c r="D20" s="194"/>
      <c r="E20" s="192"/>
      <c r="F20" s="191"/>
      <c r="G20" s="431"/>
      <c r="H20" s="340">
        <v>5</v>
      </c>
      <c r="I20" s="433"/>
      <c r="J20" s="340"/>
      <c r="K20" s="432">
        <f t="shared" si="1"/>
        <v>5</v>
      </c>
    </row>
    <row r="21" spans="1:13" s="135" customFormat="1" x14ac:dyDescent="0.2">
      <c r="A21" s="137" t="s">
        <v>115</v>
      </c>
      <c r="B21" s="193"/>
      <c r="C21" s="194"/>
      <c r="D21" s="194"/>
      <c r="E21" s="192"/>
      <c r="F21" s="191"/>
      <c r="G21" s="431">
        <v>6</v>
      </c>
      <c r="H21" s="340">
        <v>3</v>
      </c>
      <c r="I21" s="433"/>
      <c r="J21" s="340"/>
      <c r="K21" s="432">
        <f t="shared" si="1"/>
        <v>9</v>
      </c>
    </row>
    <row r="22" spans="1:13" s="135" customFormat="1" x14ac:dyDescent="0.2">
      <c r="A22" s="137" t="s">
        <v>117</v>
      </c>
      <c r="B22" s="193">
        <v>2</v>
      </c>
      <c r="C22" s="194"/>
      <c r="D22" s="194"/>
      <c r="E22" s="192"/>
      <c r="F22" s="191">
        <v>2</v>
      </c>
      <c r="G22" s="431">
        <v>1</v>
      </c>
      <c r="H22" s="340"/>
      <c r="I22" s="433"/>
      <c r="J22" s="340"/>
      <c r="K22" s="432">
        <f t="shared" si="1"/>
        <v>5</v>
      </c>
    </row>
    <row r="23" spans="1:13" s="135" customFormat="1" x14ac:dyDescent="0.2">
      <c r="A23" s="137" t="s">
        <v>116</v>
      </c>
      <c r="B23" s="193">
        <v>1</v>
      </c>
      <c r="C23" s="194"/>
      <c r="D23" s="194"/>
      <c r="E23" s="192"/>
      <c r="F23" s="191">
        <v>3</v>
      </c>
      <c r="G23" s="431"/>
      <c r="H23" s="340"/>
      <c r="I23" s="433"/>
      <c r="J23" s="340"/>
      <c r="K23" s="432">
        <f t="shared" si="1"/>
        <v>4</v>
      </c>
    </row>
    <row r="24" spans="1:13" s="135" customFormat="1" x14ac:dyDescent="0.2">
      <c r="A24" s="137" t="s">
        <v>120</v>
      </c>
      <c r="B24" s="193">
        <v>1</v>
      </c>
      <c r="C24" s="194"/>
      <c r="D24" s="194"/>
      <c r="E24" s="192"/>
      <c r="F24" s="191"/>
      <c r="G24" s="431">
        <v>2</v>
      </c>
      <c r="H24" s="340"/>
      <c r="I24" s="433"/>
      <c r="J24" s="340"/>
      <c r="K24" s="432">
        <f t="shared" ref="K24:K28" si="2">SUM(B24,F24:J24)</f>
        <v>3</v>
      </c>
      <c r="M24" s="60"/>
    </row>
    <row r="25" spans="1:13" s="135" customFormat="1" x14ac:dyDescent="0.2">
      <c r="A25" s="137" t="s">
        <v>121</v>
      </c>
      <c r="B25" s="193">
        <v>3</v>
      </c>
      <c r="C25" s="194"/>
      <c r="D25" s="194"/>
      <c r="E25" s="192"/>
      <c r="F25" s="191"/>
      <c r="G25" s="431"/>
      <c r="H25" s="340"/>
      <c r="I25" s="433">
        <v>2</v>
      </c>
      <c r="J25" s="340"/>
      <c r="K25" s="432">
        <f t="shared" si="2"/>
        <v>5</v>
      </c>
    </row>
    <row r="26" spans="1:13" s="135" customFormat="1" x14ac:dyDescent="0.2">
      <c r="A26" s="137" t="s">
        <v>122</v>
      </c>
      <c r="B26" s="193">
        <v>7</v>
      </c>
      <c r="C26" s="194"/>
      <c r="D26" s="194">
        <v>5</v>
      </c>
      <c r="E26" s="192"/>
      <c r="F26" s="191">
        <v>1</v>
      </c>
      <c r="G26" s="431">
        <v>12</v>
      </c>
      <c r="H26" s="340">
        <v>2</v>
      </c>
      <c r="I26" s="433">
        <v>1</v>
      </c>
      <c r="J26" s="340"/>
      <c r="K26" s="432">
        <f t="shared" si="2"/>
        <v>23</v>
      </c>
    </row>
    <row r="27" spans="1:13" s="135" customFormat="1" x14ac:dyDescent="0.2">
      <c r="A27" s="137" t="s">
        <v>124</v>
      </c>
      <c r="B27" s="193">
        <v>2</v>
      </c>
      <c r="C27" s="194"/>
      <c r="D27" s="194"/>
      <c r="E27" s="192"/>
      <c r="F27" s="191">
        <v>5</v>
      </c>
      <c r="G27" s="431"/>
      <c r="H27" s="340"/>
      <c r="I27" s="433"/>
      <c r="J27" s="340"/>
      <c r="K27" s="432">
        <f t="shared" si="2"/>
        <v>7</v>
      </c>
    </row>
    <row r="28" spans="1:13" s="135" customFormat="1" x14ac:dyDescent="0.2">
      <c r="A28" s="137" t="s">
        <v>125</v>
      </c>
      <c r="B28" s="193"/>
      <c r="C28" s="194"/>
      <c r="D28" s="194"/>
      <c r="E28" s="192"/>
      <c r="F28" s="191">
        <v>1</v>
      </c>
      <c r="G28" s="431"/>
      <c r="H28" s="340"/>
      <c r="I28" s="433"/>
      <c r="J28" s="340"/>
      <c r="K28" s="432">
        <f t="shared" si="2"/>
        <v>1</v>
      </c>
    </row>
    <row r="29" spans="1:13" s="135" customFormat="1" x14ac:dyDescent="0.2">
      <c r="A29" s="137" t="s">
        <v>130</v>
      </c>
      <c r="B29" s="193"/>
      <c r="C29" s="194"/>
      <c r="D29" s="194"/>
      <c r="E29" s="192">
        <v>3</v>
      </c>
      <c r="F29" s="191">
        <v>3</v>
      </c>
      <c r="G29" s="431"/>
      <c r="H29" s="340"/>
      <c r="I29" s="433"/>
      <c r="J29" s="340"/>
      <c r="K29" s="432">
        <f t="shared" ref="K29:K36" si="3">SUM(B29,F29:J29)</f>
        <v>3</v>
      </c>
    </row>
    <row r="30" spans="1:13" s="135" customFormat="1" x14ac:dyDescent="0.2">
      <c r="A30" s="137" t="s">
        <v>127</v>
      </c>
      <c r="B30" s="193"/>
      <c r="C30" s="194"/>
      <c r="D30" s="194"/>
      <c r="E30" s="192">
        <v>2</v>
      </c>
      <c r="F30" s="191">
        <v>2</v>
      </c>
      <c r="G30" s="431">
        <v>15</v>
      </c>
      <c r="H30" s="340">
        <v>9</v>
      </c>
      <c r="I30" s="433"/>
      <c r="J30" s="340">
        <v>2</v>
      </c>
      <c r="K30" s="432">
        <f t="shared" si="3"/>
        <v>28</v>
      </c>
    </row>
    <row r="31" spans="1:13" s="135" customFormat="1" x14ac:dyDescent="0.2">
      <c r="A31" s="137" t="s">
        <v>128</v>
      </c>
      <c r="B31" s="193">
        <v>1</v>
      </c>
      <c r="C31" s="194"/>
      <c r="D31" s="194"/>
      <c r="E31" s="192"/>
      <c r="F31" s="191">
        <v>4</v>
      </c>
      <c r="G31" s="431"/>
      <c r="H31" s="340">
        <v>1</v>
      </c>
      <c r="I31" s="433"/>
      <c r="J31" s="340"/>
      <c r="K31" s="432">
        <f t="shared" si="3"/>
        <v>6</v>
      </c>
    </row>
    <row r="32" spans="1:13" s="135" customFormat="1" x14ac:dyDescent="0.2">
      <c r="A32" s="137" t="s">
        <v>131</v>
      </c>
      <c r="B32" s="193">
        <v>8</v>
      </c>
      <c r="C32" s="194">
        <v>1</v>
      </c>
      <c r="D32" s="194"/>
      <c r="E32" s="192"/>
      <c r="F32" s="191">
        <v>40</v>
      </c>
      <c r="G32" s="431">
        <v>1</v>
      </c>
      <c r="H32" s="340"/>
      <c r="I32" s="433"/>
      <c r="J32" s="340"/>
      <c r="K32" s="432">
        <f t="shared" si="3"/>
        <v>49</v>
      </c>
      <c r="M32" s="60"/>
    </row>
    <row r="33" spans="1:13" s="135" customFormat="1" x14ac:dyDescent="0.2">
      <c r="A33" s="137" t="s">
        <v>132</v>
      </c>
      <c r="B33" s="193">
        <v>3</v>
      </c>
      <c r="C33" s="194">
        <v>1</v>
      </c>
      <c r="D33" s="194"/>
      <c r="E33" s="192"/>
      <c r="F33" s="191"/>
      <c r="G33" s="431"/>
      <c r="H33" s="340"/>
      <c r="I33" s="433"/>
      <c r="J33" s="340"/>
      <c r="K33" s="432">
        <f t="shared" si="3"/>
        <v>3</v>
      </c>
    </row>
    <row r="34" spans="1:13" s="135" customFormat="1" x14ac:dyDescent="0.2">
      <c r="A34" s="137" t="s">
        <v>133</v>
      </c>
      <c r="B34" s="193">
        <v>2</v>
      </c>
      <c r="C34" s="194"/>
      <c r="D34" s="194"/>
      <c r="E34" s="192"/>
      <c r="F34" s="191">
        <v>43</v>
      </c>
      <c r="G34" s="431">
        <v>1</v>
      </c>
      <c r="H34" s="340">
        <v>1</v>
      </c>
      <c r="I34" s="433">
        <v>3</v>
      </c>
      <c r="J34" s="340"/>
      <c r="K34" s="432">
        <f t="shared" si="3"/>
        <v>50</v>
      </c>
    </row>
    <row r="35" spans="1:13" s="135" customFormat="1" x14ac:dyDescent="0.2">
      <c r="A35" s="137" t="s">
        <v>134</v>
      </c>
      <c r="B35" s="193"/>
      <c r="C35" s="194"/>
      <c r="D35" s="194"/>
      <c r="E35" s="192"/>
      <c r="F35" s="191"/>
      <c r="G35" s="431">
        <v>2</v>
      </c>
      <c r="H35" s="340"/>
      <c r="I35" s="433"/>
      <c r="J35" s="340"/>
      <c r="K35" s="432">
        <f t="shared" si="3"/>
        <v>2</v>
      </c>
    </row>
    <row r="36" spans="1:13" s="135" customFormat="1" x14ac:dyDescent="0.2">
      <c r="A36" s="137" t="s">
        <v>129</v>
      </c>
      <c r="B36" s="193"/>
      <c r="C36" s="194"/>
      <c r="D36" s="194"/>
      <c r="E36" s="192"/>
      <c r="F36" s="191"/>
      <c r="G36" s="431">
        <v>3</v>
      </c>
      <c r="H36" s="340"/>
      <c r="I36" s="433"/>
      <c r="J36" s="340"/>
      <c r="K36" s="432">
        <f t="shared" si="3"/>
        <v>3</v>
      </c>
    </row>
    <row r="37" spans="1:13" ht="13.5" thickBot="1" x14ac:dyDescent="0.25">
      <c r="A37" s="435" t="s">
        <v>69</v>
      </c>
      <c r="B37" s="436">
        <f t="shared" ref="B37:K37" si="4">SUM(B4:B36)</f>
        <v>61</v>
      </c>
      <c r="C37" s="437">
        <f t="shared" si="4"/>
        <v>3</v>
      </c>
      <c r="D37" s="437">
        <f t="shared" si="4"/>
        <v>5</v>
      </c>
      <c r="E37" s="437">
        <f t="shared" si="4"/>
        <v>5</v>
      </c>
      <c r="F37" s="438">
        <f t="shared" si="4"/>
        <v>117</v>
      </c>
      <c r="G37" s="439">
        <f t="shared" si="4"/>
        <v>92</v>
      </c>
      <c r="H37" s="440">
        <f t="shared" si="4"/>
        <v>23</v>
      </c>
      <c r="I37" s="441">
        <f t="shared" si="4"/>
        <v>13</v>
      </c>
      <c r="J37" s="440">
        <f t="shared" si="4"/>
        <v>2</v>
      </c>
      <c r="K37" s="442">
        <f t="shared" si="4"/>
        <v>308</v>
      </c>
      <c r="M37" s="135"/>
    </row>
    <row r="38" spans="1:13" x14ac:dyDescent="0.2">
      <c r="M38" s="135"/>
    </row>
    <row r="39" spans="1:13" ht="30" customHeight="1" x14ac:dyDescent="0.2">
      <c r="A39" s="645"/>
      <c r="B39" s="645"/>
      <c r="C39" s="645"/>
      <c r="D39" s="645"/>
      <c r="E39" s="645"/>
      <c r="F39" s="645"/>
      <c r="G39" s="645"/>
      <c r="H39" s="645"/>
      <c r="I39" s="645"/>
      <c r="J39" s="645"/>
      <c r="K39" s="645"/>
    </row>
    <row r="40" spans="1:13" ht="15" customHeight="1" x14ac:dyDescent="0.2">
      <c r="A40" s="645"/>
      <c r="B40" s="645"/>
      <c r="C40" s="645"/>
      <c r="D40" s="645"/>
      <c r="E40" s="645"/>
      <c r="F40" s="645"/>
      <c r="G40" s="645"/>
      <c r="H40" s="645"/>
      <c r="I40" s="645"/>
      <c r="J40" s="645"/>
      <c r="K40" s="645"/>
      <c r="M40" s="135"/>
    </row>
    <row r="41" spans="1:13" ht="25.5" customHeight="1" x14ac:dyDescent="0.2">
      <c r="A41" s="645"/>
      <c r="B41" s="645"/>
      <c r="C41" s="645"/>
      <c r="D41" s="645"/>
      <c r="E41" s="645"/>
      <c r="F41" s="645"/>
      <c r="G41" s="645"/>
      <c r="H41" s="645"/>
      <c r="I41" s="645"/>
      <c r="J41" s="645"/>
      <c r="K41" s="645"/>
      <c r="M41" s="135"/>
    </row>
    <row r="42" spans="1:13" ht="15" customHeight="1" x14ac:dyDescent="0.2">
      <c r="A42" s="645"/>
      <c r="B42" s="645"/>
      <c r="C42" s="645"/>
      <c r="D42" s="645"/>
      <c r="E42" s="645"/>
      <c r="F42" s="645"/>
      <c r="G42" s="645"/>
      <c r="H42" s="645"/>
      <c r="I42" s="645"/>
      <c r="J42" s="645"/>
      <c r="K42" s="645"/>
      <c r="M42" s="135"/>
    </row>
    <row r="43" spans="1:13" ht="26.25" customHeight="1" x14ac:dyDescent="0.2">
      <c r="A43" s="697"/>
      <c r="B43" s="697"/>
      <c r="C43" s="697"/>
      <c r="D43" s="697"/>
      <c r="E43" s="697"/>
      <c r="F43" s="697"/>
      <c r="G43" s="697"/>
      <c r="H43" s="697"/>
      <c r="I43" s="697"/>
      <c r="J43" s="697"/>
      <c r="K43" s="697"/>
    </row>
    <row r="44" spans="1:13" ht="26.25" customHeight="1" x14ac:dyDescent="0.2">
      <c r="A44" s="698"/>
      <c r="B44" s="698"/>
      <c r="C44" s="698"/>
      <c r="D44" s="698"/>
      <c r="E44" s="698"/>
      <c r="F44" s="698"/>
      <c r="G44" s="698"/>
      <c r="H44" s="698"/>
      <c r="I44" s="698"/>
      <c r="J44" s="698"/>
      <c r="K44" s="698"/>
    </row>
    <row r="45" spans="1:13" ht="25.5" customHeight="1" x14ac:dyDescent="0.2">
      <c r="A45" s="698"/>
      <c r="B45" s="698"/>
      <c r="C45" s="698"/>
      <c r="D45" s="698"/>
      <c r="E45" s="698"/>
      <c r="F45" s="698"/>
      <c r="G45" s="698"/>
      <c r="H45" s="698"/>
      <c r="I45" s="698"/>
      <c r="J45" s="698"/>
      <c r="K45" s="698"/>
    </row>
  </sheetData>
  <sheetProtection password="CC6B" sheet="1" objects="1" scenarios="1"/>
  <sortState ref="A4:A253">
    <sortCondition ref="A253"/>
  </sortState>
  <mergeCells count="15">
    <mergeCell ref="A45:K45"/>
    <mergeCell ref="A44:K44"/>
    <mergeCell ref="A1:K1"/>
    <mergeCell ref="G2:G3"/>
    <mergeCell ref="H2:H3"/>
    <mergeCell ref="I2:I3"/>
    <mergeCell ref="J2:J3"/>
    <mergeCell ref="K2:K3"/>
    <mergeCell ref="A39:K39"/>
    <mergeCell ref="A40:K40"/>
    <mergeCell ref="A41:K41"/>
    <mergeCell ref="A42:K42"/>
    <mergeCell ref="A43:K43"/>
    <mergeCell ref="B2:D2"/>
    <mergeCell ref="E2:F2"/>
  </mergeCells>
  <pageMargins left="0.70866141732283472" right="0.70866141732283472" top="0.74803149606299213" bottom="0.74803149606299213" header="0.31496062992125984" footer="0.31496062992125984"/>
  <pageSetup paperSize="9" scale="76" firstPageNumber="129" orientation="landscape" useFirstPageNumber="1" r:id="rId1"/>
  <headerFooter>
    <oddFooter>&amp;C&amp;P</oddFooter>
  </headerFooter>
  <rowBreaks count="1" manualBreakCount="1">
    <brk id="40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zoomScaleNormal="100" workbookViewId="0">
      <selection activeCell="M1" sqref="M1"/>
    </sheetView>
  </sheetViews>
  <sheetFormatPr defaultRowHeight="15" x14ac:dyDescent="0.25"/>
  <cols>
    <col min="1" max="1" width="32.7109375" customWidth="1"/>
    <col min="2" max="2" width="12.7109375" style="464" customWidth="1"/>
    <col min="3" max="3" width="12.7109375" style="462" customWidth="1"/>
    <col min="4" max="4" width="12.7109375" style="464" customWidth="1"/>
    <col min="5" max="5" width="12.7109375" style="462" customWidth="1"/>
    <col min="6" max="6" width="12.7109375" style="464" customWidth="1"/>
    <col min="7" max="7" width="12.7109375" style="462" customWidth="1"/>
    <col min="8" max="8" width="12.7109375" style="464" customWidth="1"/>
    <col min="9" max="9" width="12.7109375" style="462" customWidth="1"/>
    <col min="10" max="10" width="12.7109375" style="464" customWidth="1"/>
    <col min="11" max="11" width="12.7109375" style="462" customWidth="1"/>
    <col min="12" max="15" width="10.7109375" customWidth="1"/>
  </cols>
  <sheetData>
    <row r="1" spans="1:11" ht="42.75" customHeight="1" x14ac:dyDescent="0.25">
      <c r="A1" s="743" t="s">
        <v>353</v>
      </c>
      <c r="B1" s="744"/>
      <c r="C1" s="744"/>
      <c r="D1" s="744"/>
      <c r="E1" s="744"/>
      <c r="F1" s="744"/>
      <c r="G1" s="744"/>
      <c r="H1" s="744"/>
      <c r="I1" s="744"/>
      <c r="J1" s="744"/>
      <c r="K1" s="745"/>
    </row>
    <row r="2" spans="1:11" ht="15" customHeight="1" x14ac:dyDescent="0.25">
      <c r="A2" s="709" t="s">
        <v>288</v>
      </c>
      <c r="B2" s="719" t="s">
        <v>0</v>
      </c>
      <c r="C2" s="719"/>
      <c r="D2" s="719" t="s">
        <v>2</v>
      </c>
      <c r="E2" s="719"/>
      <c r="F2" s="719" t="s">
        <v>1</v>
      </c>
      <c r="G2" s="719"/>
      <c r="H2" s="719" t="s">
        <v>3</v>
      </c>
      <c r="I2" s="719"/>
      <c r="J2" s="741" t="s">
        <v>4</v>
      </c>
      <c r="K2" s="742"/>
    </row>
    <row r="3" spans="1:11" ht="15" customHeight="1" thickBot="1" x14ac:dyDescent="0.3">
      <c r="A3" s="647"/>
      <c r="B3" s="443" t="s">
        <v>180</v>
      </c>
      <c r="C3" s="444" t="s">
        <v>181</v>
      </c>
      <c r="D3" s="443" t="s">
        <v>180</v>
      </c>
      <c r="E3" s="444" t="s">
        <v>181</v>
      </c>
      <c r="F3" s="443" t="s">
        <v>180</v>
      </c>
      <c r="G3" s="444" t="s">
        <v>181</v>
      </c>
      <c r="H3" s="443" t="s">
        <v>180</v>
      </c>
      <c r="I3" s="444" t="s">
        <v>181</v>
      </c>
      <c r="J3" s="445" t="s">
        <v>180</v>
      </c>
      <c r="K3" s="446" t="s">
        <v>181</v>
      </c>
    </row>
    <row r="4" spans="1:11" x14ac:dyDescent="0.25">
      <c r="A4" s="199" t="s">
        <v>239</v>
      </c>
      <c r="B4" s="738"/>
      <c r="C4" s="738"/>
      <c r="D4" s="738"/>
      <c r="E4" s="738"/>
      <c r="F4" s="738"/>
      <c r="G4" s="738"/>
      <c r="H4" s="738"/>
      <c r="I4" s="738"/>
      <c r="J4" s="738"/>
      <c r="K4" s="447"/>
    </row>
    <row r="5" spans="1:11" ht="45" customHeight="1" x14ac:dyDescent="0.25">
      <c r="A5" s="47" t="s">
        <v>179</v>
      </c>
      <c r="B5" s="449">
        <v>3.2500000000000001E-2</v>
      </c>
      <c r="C5" s="450">
        <v>4</v>
      </c>
      <c r="D5" s="451">
        <v>0</v>
      </c>
      <c r="E5" s="450">
        <v>0</v>
      </c>
      <c r="F5" s="449">
        <v>4.7600000000000003E-2</v>
      </c>
      <c r="G5" s="450">
        <v>2</v>
      </c>
      <c r="H5" s="451">
        <v>0</v>
      </c>
      <c r="I5" s="450">
        <v>0</v>
      </c>
      <c r="J5" s="452">
        <v>3.61E-2</v>
      </c>
      <c r="K5" s="453">
        <v>6</v>
      </c>
    </row>
    <row r="6" spans="1:11" ht="51.75" x14ac:dyDescent="0.25">
      <c r="A6" s="47" t="s">
        <v>177</v>
      </c>
      <c r="B6" s="454"/>
      <c r="C6" s="455"/>
      <c r="D6" s="454"/>
      <c r="E6" s="455"/>
      <c r="F6" s="454"/>
      <c r="G6" s="455"/>
      <c r="H6" s="456">
        <v>0</v>
      </c>
      <c r="I6" s="457">
        <v>0</v>
      </c>
      <c r="J6" s="458">
        <f>H6</f>
        <v>0</v>
      </c>
      <c r="K6" s="453">
        <f>I6</f>
        <v>0</v>
      </c>
    </row>
    <row r="7" spans="1:11" x14ac:dyDescent="0.25">
      <c r="A7" s="199" t="s">
        <v>235</v>
      </c>
      <c r="B7" s="738"/>
      <c r="C7" s="738"/>
      <c r="D7" s="738"/>
      <c r="E7" s="738"/>
      <c r="F7" s="738"/>
      <c r="G7" s="738"/>
      <c r="H7" s="738"/>
      <c r="I7" s="738"/>
      <c r="J7" s="738"/>
      <c r="K7" s="447"/>
    </row>
    <row r="8" spans="1:11" ht="45" customHeight="1" x14ac:dyDescent="0.25">
      <c r="A8" s="47" t="s">
        <v>179</v>
      </c>
      <c r="B8" s="451">
        <v>0</v>
      </c>
      <c r="C8" s="450">
        <v>0</v>
      </c>
      <c r="D8" s="451">
        <v>0</v>
      </c>
      <c r="E8" s="450">
        <v>0</v>
      </c>
      <c r="F8" s="451">
        <v>0</v>
      </c>
      <c r="G8" s="450">
        <v>0</v>
      </c>
      <c r="H8" s="451">
        <v>0</v>
      </c>
      <c r="I8" s="450">
        <v>0</v>
      </c>
      <c r="J8" s="459">
        <v>0</v>
      </c>
      <c r="K8" s="460">
        <v>0</v>
      </c>
    </row>
    <row r="9" spans="1:11" ht="51.75" x14ac:dyDescent="0.25">
      <c r="A9" s="47" t="s">
        <v>177</v>
      </c>
      <c r="B9" s="454"/>
      <c r="C9" s="455"/>
      <c r="D9" s="454"/>
      <c r="E9" s="455"/>
      <c r="F9" s="454"/>
      <c r="G9" s="455"/>
      <c r="H9" s="451">
        <v>0</v>
      </c>
      <c r="I9" s="450">
        <v>0</v>
      </c>
      <c r="J9" s="458">
        <f>H9</f>
        <v>0</v>
      </c>
      <c r="K9" s="453">
        <f>I9</f>
        <v>0</v>
      </c>
    </row>
    <row r="10" spans="1:11" x14ac:dyDescent="0.25">
      <c r="A10" s="199" t="s">
        <v>241</v>
      </c>
      <c r="B10" s="738"/>
      <c r="C10" s="738"/>
      <c r="D10" s="738"/>
      <c r="E10" s="738"/>
      <c r="F10" s="738"/>
      <c r="G10" s="738"/>
      <c r="H10" s="738"/>
      <c r="I10" s="738"/>
      <c r="J10" s="738"/>
      <c r="K10" s="447"/>
    </row>
    <row r="11" spans="1:11" ht="45" customHeight="1" x14ac:dyDescent="0.25">
      <c r="A11" s="47" t="s">
        <v>179</v>
      </c>
      <c r="B11" s="451">
        <v>0.64100000000000001</v>
      </c>
      <c r="C11" s="450">
        <v>25</v>
      </c>
      <c r="D11" s="451">
        <v>0</v>
      </c>
      <c r="E11" s="450">
        <v>0</v>
      </c>
      <c r="F11" s="451">
        <v>0.30299999999999999</v>
      </c>
      <c r="G11" s="450">
        <v>10</v>
      </c>
      <c r="H11" s="451">
        <v>0</v>
      </c>
      <c r="I11" s="450">
        <v>0</v>
      </c>
      <c r="J11" s="459">
        <v>0.443</v>
      </c>
      <c r="K11" s="460">
        <v>35</v>
      </c>
    </row>
    <row r="12" spans="1:11" ht="51.75" x14ac:dyDescent="0.25">
      <c r="A12" s="47" t="s">
        <v>177</v>
      </c>
      <c r="B12" s="454"/>
      <c r="C12" s="455"/>
      <c r="D12" s="454"/>
      <c r="E12" s="455"/>
      <c r="F12" s="454"/>
      <c r="G12" s="455"/>
      <c r="H12" s="456">
        <v>0</v>
      </c>
      <c r="I12" s="457">
        <v>0</v>
      </c>
      <c r="J12" s="458">
        <f>H12</f>
        <v>0</v>
      </c>
      <c r="K12" s="453">
        <f>I12</f>
        <v>0</v>
      </c>
    </row>
    <row r="13" spans="1:11" x14ac:dyDescent="0.25">
      <c r="A13" s="199" t="s">
        <v>238</v>
      </c>
      <c r="B13" s="738"/>
      <c r="C13" s="738"/>
      <c r="D13" s="738"/>
      <c r="E13" s="738"/>
      <c r="F13" s="738"/>
      <c r="G13" s="738"/>
      <c r="H13" s="738"/>
      <c r="I13" s="738"/>
      <c r="J13" s="738"/>
      <c r="K13" s="447"/>
    </row>
    <row r="14" spans="1:11" ht="39" x14ac:dyDescent="0.25">
      <c r="A14" s="47" t="s">
        <v>179</v>
      </c>
      <c r="B14" s="451">
        <v>2.3099999999999999E-2</v>
      </c>
      <c r="C14" s="450">
        <v>3</v>
      </c>
      <c r="D14" s="451">
        <v>0</v>
      </c>
      <c r="E14" s="450">
        <v>0</v>
      </c>
      <c r="F14" s="451">
        <v>0</v>
      </c>
      <c r="G14" s="450">
        <v>0</v>
      </c>
      <c r="H14" s="451">
        <v>0</v>
      </c>
      <c r="I14" s="450">
        <v>0</v>
      </c>
      <c r="J14" s="459">
        <v>0.02</v>
      </c>
      <c r="K14" s="460">
        <v>3</v>
      </c>
    </row>
    <row r="15" spans="1:11" ht="51.75" x14ac:dyDescent="0.25">
      <c r="A15" s="47" t="s">
        <v>177</v>
      </c>
      <c r="B15" s="454"/>
      <c r="C15" s="455"/>
      <c r="D15" s="454"/>
      <c r="E15" s="455"/>
      <c r="F15" s="454"/>
      <c r="G15" s="455"/>
      <c r="H15" s="451">
        <v>0</v>
      </c>
      <c r="I15" s="450">
        <v>0</v>
      </c>
      <c r="J15" s="458">
        <f>H15</f>
        <v>0</v>
      </c>
      <c r="K15" s="453">
        <f>I15</f>
        <v>0</v>
      </c>
    </row>
    <row r="16" spans="1:11" s="103" customFormat="1" ht="12.75" customHeight="1" x14ac:dyDescent="0.25">
      <c r="A16" s="204" t="s">
        <v>240</v>
      </c>
      <c r="B16" s="628"/>
      <c r="C16" s="628"/>
      <c r="D16" s="628"/>
      <c r="E16" s="628"/>
      <c r="F16" s="628"/>
      <c r="G16" s="628"/>
      <c r="H16" s="628"/>
      <c r="I16" s="628"/>
      <c r="J16" s="628"/>
      <c r="K16" s="448"/>
    </row>
    <row r="17" spans="1:11" ht="15" customHeight="1" x14ac:dyDescent="0.25">
      <c r="A17" s="47" t="s">
        <v>179</v>
      </c>
      <c r="B17" s="451">
        <v>0</v>
      </c>
      <c r="C17" s="450">
        <v>0</v>
      </c>
      <c r="D17" s="451">
        <v>0</v>
      </c>
      <c r="E17" s="450">
        <v>0</v>
      </c>
      <c r="F17" s="449">
        <v>2.5600000000000001E-2</v>
      </c>
      <c r="G17" s="450">
        <v>1</v>
      </c>
      <c r="H17" s="451">
        <v>0</v>
      </c>
      <c r="I17" s="450">
        <v>0</v>
      </c>
      <c r="J17" s="461">
        <v>1.8200000000000001E-2</v>
      </c>
      <c r="K17" s="460">
        <v>1</v>
      </c>
    </row>
    <row r="18" spans="1:11" ht="51.75" x14ac:dyDescent="0.25">
      <c r="A18" s="47" t="s">
        <v>178</v>
      </c>
      <c r="B18" s="454"/>
      <c r="C18" s="455"/>
      <c r="D18" s="454"/>
      <c r="E18" s="455"/>
      <c r="F18" s="454"/>
      <c r="G18" s="455"/>
      <c r="H18" s="451">
        <v>0</v>
      </c>
      <c r="I18" s="450">
        <v>0</v>
      </c>
      <c r="J18" s="458">
        <f>H18</f>
        <v>0</v>
      </c>
      <c r="K18" s="453">
        <f>I18</f>
        <v>0</v>
      </c>
    </row>
    <row r="19" spans="1:11" x14ac:dyDescent="0.25">
      <c r="A19" s="199" t="s">
        <v>234</v>
      </c>
      <c r="B19" s="738"/>
      <c r="C19" s="738"/>
      <c r="D19" s="738"/>
      <c r="E19" s="738"/>
      <c r="F19" s="738"/>
      <c r="G19" s="738"/>
      <c r="H19" s="738"/>
      <c r="I19" s="738"/>
      <c r="J19" s="738"/>
      <c r="K19" s="447"/>
    </row>
    <row r="20" spans="1:11" ht="39" x14ac:dyDescent="0.25">
      <c r="A20" s="47" t="s">
        <v>179</v>
      </c>
      <c r="B20" s="449">
        <v>0.1333</v>
      </c>
      <c r="C20" s="450">
        <v>8</v>
      </c>
      <c r="D20" s="451">
        <v>0</v>
      </c>
      <c r="E20" s="450">
        <v>0</v>
      </c>
      <c r="F20" s="449">
        <v>4.4400000000000002E-2</v>
      </c>
      <c r="G20" s="450">
        <v>2</v>
      </c>
      <c r="H20" s="451">
        <v>0</v>
      </c>
      <c r="I20" s="450">
        <v>0</v>
      </c>
      <c r="J20" s="461">
        <v>9.2600000000000002E-2</v>
      </c>
      <c r="K20" s="460">
        <v>10</v>
      </c>
    </row>
    <row r="21" spans="1:11" ht="51.75" x14ac:dyDescent="0.25">
      <c r="A21" s="47" t="s">
        <v>177</v>
      </c>
      <c r="B21" s="454"/>
      <c r="C21" s="455"/>
      <c r="D21" s="454"/>
      <c r="E21" s="455"/>
      <c r="F21" s="454"/>
      <c r="G21" s="455"/>
      <c r="H21" s="451">
        <v>0</v>
      </c>
      <c r="I21" s="450">
        <v>0</v>
      </c>
      <c r="J21" s="458">
        <f>H21</f>
        <v>0</v>
      </c>
      <c r="K21" s="453">
        <f>I21</f>
        <v>0</v>
      </c>
    </row>
    <row r="22" spans="1:11" x14ac:dyDescent="0.25">
      <c r="A22" s="199" t="s">
        <v>236</v>
      </c>
      <c r="B22" s="738"/>
      <c r="C22" s="738"/>
      <c r="D22" s="738"/>
      <c r="E22" s="738"/>
      <c r="F22" s="738"/>
      <c r="G22" s="738"/>
      <c r="H22" s="738"/>
      <c r="I22" s="738"/>
      <c r="J22" s="738"/>
      <c r="K22" s="447"/>
    </row>
    <row r="23" spans="1:11" ht="39" x14ac:dyDescent="0.25">
      <c r="A23" s="47" t="s">
        <v>179</v>
      </c>
      <c r="B23" s="449">
        <v>2.8199999999999999E-2</v>
      </c>
      <c r="C23" s="450">
        <v>7</v>
      </c>
      <c r="D23" s="451">
        <v>6.9000000000000006E-2</v>
      </c>
      <c r="E23" s="450">
        <v>4</v>
      </c>
      <c r="F23" s="449">
        <v>2.8199999999999999E-2</v>
      </c>
      <c r="G23" s="450">
        <v>4</v>
      </c>
      <c r="H23" s="451">
        <v>0</v>
      </c>
      <c r="I23" s="450">
        <v>0</v>
      </c>
      <c r="J23" s="461">
        <v>3.3300000000000003E-2</v>
      </c>
      <c r="K23" s="460">
        <v>15</v>
      </c>
    </row>
    <row r="24" spans="1:11" ht="51.75" x14ac:dyDescent="0.25">
      <c r="A24" s="47" t="s">
        <v>177</v>
      </c>
      <c r="B24" s="454"/>
      <c r="C24" s="455"/>
      <c r="D24" s="454"/>
      <c r="E24" s="455"/>
      <c r="F24" s="454"/>
      <c r="G24" s="455"/>
      <c r="H24" s="451">
        <v>0</v>
      </c>
      <c r="I24" s="450">
        <v>0</v>
      </c>
      <c r="J24" s="458">
        <f>H24</f>
        <v>0</v>
      </c>
      <c r="K24" s="453">
        <f>I24</f>
        <v>0</v>
      </c>
    </row>
    <row r="25" spans="1:11" x14ac:dyDescent="0.25">
      <c r="A25" s="199" t="s">
        <v>237</v>
      </c>
      <c r="B25" s="738"/>
      <c r="C25" s="738"/>
      <c r="D25" s="738"/>
      <c r="E25" s="738"/>
      <c r="F25" s="738"/>
      <c r="G25" s="738"/>
      <c r="H25" s="738"/>
      <c r="I25" s="738"/>
      <c r="J25" s="738"/>
      <c r="K25" s="447"/>
    </row>
    <row r="26" spans="1:11" ht="39" x14ac:dyDescent="0.25">
      <c r="A26" s="47" t="s">
        <v>179</v>
      </c>
      <c r="B26" s="449">
        <v>7.6899999999999996E-2</v>
      </c>
      <c r="C26" s="450">
        <v>6</v>
      </c>
      <c r="D26" s="451">
        <v>0</v>
      </c>
      <c r="E26" s="450">
        <v>0</v>
      </c>
      <c r="F26" s="449">
        <v>0.1111</v>
      </c>
      <c r="G26" s="450">
        <v>3</v>
      </c>
      <c r="H26" s="451">
        <v>0</v>
      </c>
      <c r="I26" s="450">
        <v>0</v>
      </c>
      <c r="J26" s="461">
        <v>8.4099999999999994E-2</v>
      </c>
      <c r="K26" s="460">
        <v>9</v>
      </c>
    </row>
    <row r="27" spans="1:11" ht="51.75" x14ac:dyDescent="0.25">
      <c r="A27" s="47" t="s">
        <v>177</v>
      </c>
      <c r="B27" s="454"/>
      <c r="C27" s="455"/>
      <c r="D27" s="454"/>
      <c r="E27" s="455"/>
      <c r="F27" s="454"/>
      <c r="G27" s="455"/>
      <c r="H27" s="451">
        <v>0</v>
      </c>
      <c r="I27" s="450">
        <v>0</v>
      </c>
      <c r="J27" s="458">
        <f>H27</f>
        <v>0</v>
      </c>
      <c r="K27" s="453">
        <f>I27</f>
        <v>0</v>
      </c>
    </row>
    <row r="28" spans="1:11" ht="15.75" thickBot="1" x14ac:dyDescent="0.3">
      <c r="A28" s="465" t="s">
        <v>354</v>
      </c>
      <c r="B28" s="466">
        <v>7.4499999999999997E-2</v>
      </c>
      <c r="C28" s="467">
        <v>53</v>
      </c>
      <c r="D28" s="468">
        <v>6.9000000000000006E-2</v>
      </c>
      <c r="E28" s="467">
        <v>4</v>
      </c>
      <c r="F28" s="466">
        <v>6.0299999999999999E-2</v>
      </c>
      <c r="G28" s="467">
        <v>22</v>
      </c>
      <c r="H28" s="469">
        <v>0</v>
      </c>
      <c r="I28" s="467">
        <f>SUM(I5,I17)</f>
        <v>0</v>
      </c>
      <c r="J28" s="470">
        <v>6.8699999999999997E-2</v>
      </c>
      <c r="K28" s="471">
        <v>79</v>
      </c>
    </row>
    <row r="30" spans="1:11" x14ac:dyDescent="0.25">
      <c r="A30" s="739"/>
      <c r="B30" s="739"/>
      <c r="C30" s="739"/>
      <c r="D30" s="739"/>
      <c r="E30" s="739"/>
      <c r="F30" s="739"/>
      <c r="G30" s="739"/>
      <c r="H30" s="739"/>
      <c r="I30" s="739"/>
      <c r="J30" s="739"/>
    </row>
    <row r="31" spans="1:11" ht="15" customHeight="1" x14ac:dyDescent="0.25">
      <c r="A31" s="740"/>
      <c r="B31" s="740"/>
      <c r="C31" s="740"/>
      <c r="D31" s="740"/>
      <c r="E31" s="740"/>
      <c r="F31" s="740"/>
      <c r="G31" s="740"/>
      <c r="H31" s="740"/>
      <c r="I31" s="740"/>
      <c r="J31" s="740"/>
      <c r="K31" s="463"/>
    </row>
  </sheetData>
  <sheetProtection password="CC6B" sheet="1" objects="1" scenarios="1"/>
  <mergeCells count="17">
    <mergeCell ref="J2:K2"/>
    <mergeCell ref="A1:K1"/>
    <mergeCell ref="B2:C2"/>
    <mergeCell ref="D2:E2"/>
    <mergeCell ref="F2:G2"/>
    <mergeCell ref="H2:I2"/>
    <mergeCell ref="A2:A3"/>
    <mergeCell ref="B4:J4"/>
    <mergeCell ref="B7:J7"/>
    <mergeCell ref="B10:J10"/>
    <mergeCell ref="B13:J13"/>
    <mergeCell ref="B16:J16"/>
    <mergeCell ref="B19:J19"/>
    <mergeCell ref="B22:J22"/>
    <mergeCell ref="B25:J25"/>
    <mergeCell ref="A30:J30"/>
    <mergeCell ref="A31:J31"/>
  </mergeCells>
  <pageMargins left="0.70866141732283472" right="0.70866141732283472" top="0.78740157480314965" bottom="0.78740157480314965" header="0.31496062992125984" footer="0.31496062992125984"/>
  <pageSetup paperSize="9" scale="81" firstPageNumber="130" fitToHeight="0" orientation="landscape" useFirstPageNumber="1" r:id="rId1"/>
  <headerFooter>
    <oddFooter>&amp;C&amp;P</oddFooter>
  </headerFooter>
  <rowBreaks count="1" manualBreakCount="1">
    <brk id="1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"/>
  <dimension ref="A1:G17"/>
  <sheetViews>
    <sheetView zoomScaleNormal="100" workbookViewId="0">
      <selection activeCell="H15" sqref="H15"/>
    </sheetView>
  </sheetViews>
  <sheetFormatPr defaultColWidth="9.140625" defaultRowHeight="12.75" x14ac:dyDescent="0.2"/>
  <cols>
    <col min="1" max="1" width="34" style="2" customWidth="1"/>
    <col min="2" max="4" width="15.28515625" style="310" customWidth="1"/>
    <col min="5" max="5" width="14.5703125" style="310" customWidth="1"/>
    <col min="6" max="16384" width="9.140625" style="1"/>
  </cols>
  <sheetData>
    <row r="1" spans="1:7" ht="42.75" customHeight="1" x14ac:dyDescent="0.25">
      <c r="A1" s="711" t="s">
        <v>381</v>
      </c>
      <c r="B1" s="713"/>
      <c r="C1" s="713"/>
      <c r="D1" s="713"/>
      <c r="E1" s="714"/>
      <c r="G1" s="45"/>
    </row>
    <row r="2" spans="1:7" s="5" customFormat="1" ht="15" customHeight="1" x14ac:dyDescent="0.2">
      <c r="A2" s="709" t="s">
        <v>288</v>
      </c>
      <c r="B2" s="657" t="s">
        <v>90</v>
      </c>
      <c r="C2" s="658"/>
      <c r="D2" s="657" t="s">
        <v>357</v>
      </c>
      <c r="E2" s="747"/>
    </row>
    <row r="3" spans="1:7" s="5" customFormat="1" ht="15" customHeight="1" x14ac:dyDescent="0.2">
      <c r="A3" s="746"/>
      <c r="B3" s="197" t="s">
        <v>355</v>
      </c>
      <c r="C3" s="197" t="s">
        <v>356</v>
      </c>
      <c r="D3" s="197" t="s">
        <v>355</v>
      </c>
      <c r="E3" s="472" t="s">
        <v>356</v>
      </c>
    </row>
    <row r="4" spans="1:7" s="6" customFormat="1" ht="15" customHeight="1" x14ac:dyDescent="0.2">
      <c r="A4" s="478" t="s">
        <v>291</v>
      </c>
      <c r="B4" s="473">
        <v>0</v>
      </c>
      <c r="C4" s="474">
        <v>0</v>
      </c>
      <c r="D4" s="474">
        <v>0</v>
      </c>
      <c r="E4" s="475">
        <v>0</v>
      </c>
    </row>
    <row r="5" spans="1:7" s="6" customFormat="1" ht="15" customHeight="1" x14ac:dyDescent="0.2">
      <c r="A5" s="478" t="s">
        <v>245</v>
      </c>
      <c r="B5" s="473">
        <v>0</v>
      </c>
      <c r="C5" s="474">
        <v>0</v>
      </c>
      <c r="D5" s="474">
        <v>1</v>
      </c>
      <c r="E5" s="475">
        <v>1</v>
      </c>
    </row>
    <row r="6" spans="1:7" s="6" customFormat="1" ht="15" customHeight="1" x14ac:dyDescent="0.2">
      <c r="A6" s="478" t="s">
        <v>244</v>
      </c>
      <c r="B6" s="473">
        <v>0</v>
      </c>
      <c r="C6" s="474">
        <v>0</v>
      </c>
      <c r="D6" s="474">
        <v>0</v>
      </c>
      <c r="E6" s="475">
        <v>0</v>
      </c>
    </row>
    <row r="7" spans="1:7" ht="15" customHeight="1" x14ac:dyDescent="0.2">
      <c r="A7" s="478" t="s">
        <v>246</v>
      </c>
      <c r="B7" s="473">
        <v>2</v>
      </c>
      <c r="C7" s="474">
        <v>0</v>
      </c>
      <c r="D7" s="474">
        <v>1</v>
      </c>
      <c r="E7" s="475">
        <v>1</v>
      </c>
    </row>
    <row r="8" spans="1:7" ht="15" customHeight="1" x14ac:dyDescent="0.2">
      <c r="A8" s="478" t="s">
        <v>240</v>
      </c>
      <c r="B8" s="473">
        <v>1</v>
      </c>
      <c r="C8" s="474">
        <v>0</v>
      </c>
      <c r="D8" s="474">
        <v>1</v>
      </c>
      <c r="E8" s="475">
        <v>0</v>
      </c>
    </row>
    <row r="9" spans="1:7" ht="15" customHeight="1" x14ac:dyDescent="0.2">
      <c r="A9" s="478" t="s">
        <v>234</v>
      </c>
      <c r="B9" s="473">
        <v>0</v>
      </c>
      <c r="C9" s="474">
        <v>0</v>
      </c>
      <c r="D9" s="474">
        <v>3</v>
      </c>
      <c r="E9" s="475">
        <v>0</v>
      </c>
    </row>
    <row r="10" spans="1:7" ht="15" customHeight="1" x14ac:dyDescent="0.2">
      <c r="A10" s="478" t="s">
        <v>236</v>
      </c>
      <c r="B10" s="473">
        <v>0</v>
      </c>
      <c r="C10" s="474">
        <v>0</v>
      </c>
      <c r="D10" s="474">
        <v>1</v>
      </c>
      <c r="E10" s="475">
        <v>1</v>
      </c>
    </row>
    <row r="11" spans="1:7" ht="15" customHeight="1" x14ac:dyDescent="0.2">
      <c r="A11" s="478" t="s">
        <v>237</v>
      </c>
      <c r="B11" s="473">
        <v>2</v>
      </c>
      <c r="C11" s="474">
        <v>1</v>
      </c>
      <c r="D11" s="474">
        <v>0</v>
      </c>
      <c r="E11" s="475">
        <v>1</v>
      </c>
    </row>
    <row r="12" spans="1:7" ht="15" customHeight="1" x14ac:dyDescent="0.2">
      <c r="A12" s="478" t="s">
        <v>77</v>
      </c>
      <c r="B12" s="473">
        <v>0</v>
      </c>
      <c r="C12" s="474">
        <v>0</v>
      </c>
      <c r="D12" s="474">
        <v>0</v>
      </c>
      <c r="E12" s="475">
        <v>0</v>
      </c>
    </row>
    <row r="13" spans="1:7" ht="15" customHeight="1" thickBot="1" x14ac:dyDescent="0.25">
      <c r="A13" s="248" t="s">
        <v>4</v>
      </c>
      <c r="B13" s="477">
        <f>SUM(B4:B12)</f>
        <v>5</v>
      </c>
      <c r="C13" s="477">
        <f>SUM(C4:C12)</f>
        <v>1</v>
      </c>
      <c r="D13" s="477">
        <f>SUM(D4:D12)</f>
        <v>7</v>
      </c>
      <c r="E13" s="440">
        <f>SUM(E4:E12)</f>
        <v>4</v>
      </c>
    </row>
    <row r="14" spans="1:7" x14ac:dyDescent="0.2">
      <c r="A14" s="133"/>
      <c r="B14" s="476"/>
      <c r="C14" s="476"/>
      <c r="D14" s="476"/>
      <c r="E14" s="476"/>
    </row>
    <row r="15" spans="1:7" x14ac:dyDescent="0.2">
      <c r="A15" s="131"/>
      <c r="B15" s="386"/>
      <c r="C15" s="386"/>
      <c r="D15" s="386"/>
      <c r="E15" s="386"/>
    </row>
    <row r="16" spans="1:7" x14ac:dyDescent="0.2">
      <c r="A16" s="698"/>
      <c r="B16" s="698"/>
      <c r="C16" s="698"/>
      <c r="D16" s="698"/>
      <c r="E16" s="698"/>
    </row>
    <row r="17" spans="1:5" x14ac:dyDescent="0.2">
      <c r="A17" s="698"/>
      <c r="B17" s="698"/>
      <c r="C17" s="698"/>
      <c r="D17" s="698"/>
      <c r="E17" s="698"/>
    </row>
  </sheetData>
  <sheetProtection password="CC6B" sheet="1" objects="1" scenarios="1"/>
  <mergeCells count="6">
    <mergeCell ref="A16:E16"/>
    <mergeCell ref="A17:E17"/>
    <mergeCell ref="A1:E1"/>
    <mergeCell ref="A2:A3"/>
    <mergeCell ref="B2:C2"/>
    <mergeCell ref="D2:E2"/>
  </mergeCells>
  <pageMargins left="0.70866141732283472" right="0.70866141732283472" top="0.74803149606299213" bottom="0.74803149606299213" header="0.31496062992125984" footer="0.31496062992125984"/>
  <pageSetup paperSize="9" scale="92" firstPageNumber="132" orientation="portrait" useFirstPageNumber="1" r:id="rId1"/>
  <headerFooter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zoomScaleNormal="100" workbookViewId="0">
      <selection activeCell="E31" sqref="E31"/>
    </sheetView>
  </sheetViews>
  <sheetFormatPr defaultColWidth="9.140625" defaultRowHeight="12.75" x14ac:dyDescent="0.2"/>
  <cols>
    <col min="1" max="1" width="28.28515625" style="502" customWidth="1"/>
    <col min="2" max="2" width="19.140625" style="497" customWidth="1"/>
    <col min="3" max="3" width="22.28515625" style="497" customWidth="1"/>
    <col min="4" max="4" width="19.28515625" style="497" customWidth="1"/>
    <col min="5" max="6" width="25.140625" style="497" customWidth="1"/>
    <col min="7" max="7" width="19" style="108" customWidth="1"/>
    <col min="8" max="16384" width="9.140625" style="1"/>
  </cols>
  <sheetData>
    <row r="1" spans="1:13" ht="42.75" customHeight="1" x14ac:dyDescent="0.2">
      <c r="A1" s="711" t="s">
        <v>358</v>
      </c>
      <c r="B1" s="748"/>
      <c r="C1" s="748"/>
      <c r="D1" s="748"/>
      <c r="E1" s="748"/>
      <c r="F1" s="748"/>
      <c r="G1" s="749"/>
    </row>
    <row r="2" spans="1:13" s="5" customFormat="1" ht="15.75" customHeight="1" x14ac:dyDescent="0.2">
      <c r="A2" s="709" t="s">
        <v>290</v>
      </c>
      <c r="B2" s="750" t="s">
        <v>93</v>
      </c>
      <c r="C2" s="750"/>
      <c r="D2" s="750"/>
      <c r="E2" s="750" t="s">
        <v>94</v>
      </c>
      <c r="F2" s="750"/>
      <c r="G2" s="751"/>
      <c r="H2" s="1"/>
      <c r="I2" s="1"/>
      <c r="J2" s="1"/>
      <c r="K2" s="1"/>
      <c r="L2" s="1"/>
      <c r="M2" s="44"/>
    </row>
    <row r="3" spans="1:13" s="5" customFormat="1" ht="31.5" customHeight="1" x14ac:dyDescent="0.2">
      <c r="A3" s="746"/>
      <c r="B3" s="479" t="s">
        <v>91</v>
      </c>
      <c r="C3" s="479" t="s">
        <v>92</v>
      </c>
      <c r="D3" s="480" t="s">
        <v>359</v>
      </c>
      <c r="E3" s="481" t="s">
        <v>91</v>
      </c>
      <c r="F3" s="481" t="s">
        <v>92</v>
      </c>
      <c r="G3" s="482" t="s">
        <v>359</v>
      </c>
      <c r="H3" s="1"/>
      <c r="I3" s="1"/>
      <c r="J3" s="1"/>
      <c r="K3" s="1"/>
      <c r="L3" s="1"/>
      <c r="M3" s="44"/>
    </row>
    <row r="4" spans="1:13" s="6" customFormat="1" ht="15.75" customHeight="1" x14ac:dyDescent="0.2">
      <c r="A4" s="498" t="s">
        <v>291</v>
      </c>
      <c r="B4" s="483">
        <v>30</v>
      </c>
      <c r="C4" s="483">
        <v>14</v>
      </c>
      <c r="D4" s="483">
        <v>1</v>
      </c>
      <c r="E4" s="483">
        <v>5</v>
      </c>
      <c r="F4" s="483">
        <v>4</v>
      </c>
      <c r="G4" s="484">
        <v>8</v>
      </c>
      <c r="H4" s="1"/>
      <c r="I4" s="1"/>
      <c r="J4" s="1"/>
      <c r="K4" s="1"/>
      <c r="L4" s="1"/>
    </row>
    <row r="5" spans="1:13" s="6" customFormat="1" ht="15.75" customHeight="1" x14ac:dyDescent="0.2">
      <c r="A5" s="499" t="s">
        <v>87</v>
      </c>
      <c r="B5" s="485">
        <v>11</v>
      </c>
      <c r="C5" s="485">
        <v>7</v>
      </c>
      <c r="D5" s="485">
        <v>0</v>
      </c>
      <c r="E5" s="485">
        <v>0</v>
      </c>
      <c r="F5" s="485">
        <v>1</v>
      </c>
      <c r="G5" s="486">
        <v>0</v>
      </c>
      <c r="H5" s="1"/>
      <c r="I5" s="1"/>
      <c r="J5" s="1"/>
      <c r="K5" s="1"/>
      <c r="L5" s="1"/>
    </row>
    <row r="6" spans="1:13" s="6" customFormat="1" ht="15.75" customHeight="1" x14ac:dyDescent="0.2">
      <c r="A6" s="498" t="s">
        <v>245</v>
      </c>
      <c r="B6" s="483">
        <v>0</v>
      </c>
      <c r="C6" s="483">
        <v>0</v>
      </c>
      <c r="D6" s="483">
        <v>0</v>
      </c>
      <c r="E6" s="483">
        <v>0</v>
      </c>
      <c r="F6" s="483">
        <v>0</v>
      </c>
      <c r="G6" s="483">
        <v>0</v>
      </c>
      <c r="H6" s="1"/>
      <c r="I6" s="1"/>
      <c r="J6" s="1"/>
      <c r="K6" s="1"/>
      <c r="L6" s="1"/>
    </row>
    <row r="7" spans="1:13" s="6" customFormat="1" ht="15.75" customHeight="1" x14ac:dyDescent="0.2">
      <c r="A7" s="499" t="s">
        <v>87</v>
      </c>
      <c r="B7" s="485">
        <v>0</v>
      </c>
      <c r="C7" s="485">
        <v>0</v>
      </c>
      <c r="D7" s="485">
        <v>0</v>
      </c>
      <c r="E7" s="485">
        <v>0</v>
      </c>
      <c r="F7" s="485">
        <v>0</v>
      </c>
      <c r="G7" s="485">
        <v>0</v>
      </c>
      <c r="H7" s="1"/>
      <c r="I7" s="1"/>
      <c r="J7" s="1"/>
      <c r="K7" s="1"/>
      <c r="L7" s="1"/>
    </row>
    <row r="8" spans="1:13" ht="15.75" customHeight="1" x14ac:dyDescent="0.2">
      <c r="A8" s="498" t="s">
        <v>244</v>
      </c>
      <c r="B8" s="483">
        <v>0</v>
      </c>
      <c r="C8" s="483">
        <v>0</v>
      </c>
      <c r="D8" s="483">
        <v>0</v>
      </c>
      <c r="E8" s="483">
        <v>1</v>
      </c>
      <c r="F8" s="483">
        <v>0</v>
      </c>
      <c r="G8" s="483">
        <v>0</v>
      </c>
    </row>
    <row r="9" spans="1:13" ht="15.75" customHeight="1" x14ac:dyDescent="0.2">
      <c r="A9" s="499" t="s">
        <v>87</v>
      </c>
      <c r="B9" s="485">
        <v>0</v>
      </c>
      <c r="C9" s="485">
        <v>0</v>
      </c>
      <c r="D9" s="485">
        <v>0</v>
      </c>
      <c r="E9" s="485">
        <v>1</v>
      </c>
      <c r="F9" s="485">
        <v>0</v>
      </c>
      <c r="G9" s="485">
        <v>0</v>
      </c>
    </row>
    <row r="10" spans="1:13" ht="15.75" customHeight="1" x14ac:dyDescent="0.2">
      <c r="A10" s="498" t="s">
        <v>246</v>
      </c>
      <c r="B10" s="483">
        <v>84</v>
      </c>
      <c r="C10" s="483">
        <v>37</v>
      </c>
      <c r="D10" s="483">
        <v>155</v>
      </c>
      <c r="E10" s="483">
        <v>0</v>
      </c>
      <c r="F10" s="483">
        <v>0</v>
      </c>
      <c r="G10" s="484">
        <v>276</v>
      </c>
    </row>
    <row r="11" spans="1:13" ht="15.75" customHeight="1" x14ac:dyDescent="0.2">
      <c r="A11" s="499" t="s">
        <v>87</v>
      </c>
      <c r="B11" s="485">
        <v>45</v>
      </c>
      <c r="C11" s="485">
        <v>28</v>
      </c>
      <c r="D11" s="485">
        <v>149</v>
      </c>
      <c r="E11" s="485">
        <v>0</v>
      </c>
      <c r="F11" s="485">
        <v>0</v>
      </c>
      <c r="G11" s="486">
        <v>237</v>
      </c>
    </row>
    <row r="12" spans="1:13" ht="15.75" customHeight="1" x14ac:dyDescent="0.2">
      <c r="A12" s="498" t="s">
        <v>240</v>
      </c>
      <c r="B12" s="483">
        <v>22</v>
      </c>
      <c r="C12" s="483">
        <v>7</v>
      </c>
      <c r="D12" s="483">
        <v>4</v>
      </c>
      <c r="E12" s="483">
        <v>0</v>
      </c>
      <c r="F12" s="483">
        <v>6</v>
      </c>
      <c r="G12" s="484">
        <v>0</v>
      </c>
    </row>
    <row r="13" spans="1:13" ht="15.75" customHeight="1" x14ac:dyDescent="0.2">
      <c r="A13" s="499" t="s">
        <v>87</v>
      </c>
      <c r="B13" s="485">
        <v>6</v>
      </c>
      <c r="C13" s="485">
        <v>2</v>
      </c>
      <c r="D13" s="485">
        <v>2</v>
      </c>
      <c r="E13" s="485">
        <v>0</v>
      </c>
      <c r="F13" s="485">
        <v>1</v>
      </c>
      <c r="G13" s="486">
        <v>0</v>
      </c>
    </row>
    <row r="14" spans="1:13" ht="15.75" customHeight="1" x14ac:dyDescent="0.2">
      <c r="A14" s="498" t="s">
        <v>234</v>
      </c>
      <c r="B14" s="483">
        <v>21</v>
      </c>
      <c r="C14" s="483">
        <v>12</v>
      </c>
      <c r="D14" s="483">
        <v>1</v>
      </c>
      <c r="E14" s="483">
        <v>0</v>
      </c>
      <c r="F14" s="483">
        <v>0</v>
      </c>
      <c r="G14" s="484">
        <v>0</v>
      </c>
    </row>
    <row r="15" spans="1:13" ht="15.75" customHeight="1" x14ac:dyDescent="0.2">
      <c r="A15" s="499" t="s">
        <v>87</v>
      </c>
      <c r="B15" s="485">
        <v>3</v>
      </c>
      <c r="C15" s="485">
        <v>2</v>
      </c>
      <c r="D15" s="485">
        <v>0</v>
      </c>
      <c r="E15" s="485">
        <v>0</v>
      </c>
      <c r="F15" s="485">
        <v>0</v>
      </c>
      <c r="G15" s="486">
        <v>0</v>
      </c>
    </row>
    <row r="16" spans="1:13" ht="15.75" customHeight="1" x14ac:dyDescent="0.2">
      <c r="A16" s="498" t="s">
        <v>236</v>
      </c>
      <c r="B16" s="483">
        <v>48</v>
      </c>
      <c r="C16" s="483">
        <v>25</v>
      </c>
      <c r="D16" s="483">
        <v>852</v>
      </c>
      <c r="E16" s="487">
        <v>0</v>
      </c>
      <c r="F16" s="487">
        <v>0</v>
      </c>
      <c r="G16" s="488">
        <v>0</v>
      </c>
    </row>
    <row r="17" spans="1:7" ht="15.75" customHeight="1" x14ac:dyDescent="0.2">
      <c r="A17" s="499" t="s">
        <v>87</v>
      </c>
      <c r="B17" s="485">
        <v>27</v>
      </c>
      <c r="C17" s="485">
        <v>18</v>
      </c>
      <c r="D17" s="485">
        <v>724</v>
      </c>
      <c r="E17" s="489">
        <v>0</v>
      </c>
      <c r="F17" s="489">
        <v>0</v>
      </c>
      <c r="G17" s="490">
        <v>0</v>
      </c>
    </row>
    <row r="18" spans="1:7" ht="15.75" customHeight="1" x14ac:dyDescent="0.2">
      <c r="A18" s="498" t="s">
        <v>237</v>
      </c>
      <c r="B18" s="491">
        <f>5+2+6+3</f>
        <v>16</v>
      </c>
      <c r="C18" s="491">
        <f>1</f>
        <v>1</v>
      </c>
      <c r="D18" s="491">
        <f t="shared" ref="D18:D19" si="0">2</f>
        <v>2</v>
      </c>
      <c r="E18" s="491">
        <f>3</f>
        <v>3</v>
      </c>
      <c r="F18" s="491">
        <f>1</f>
        <v>1</v>
      </c>
      <c r="G18" s="492">
        <f>14+20+10</f>
        <v>44</v>
      </c>
    </row>
    <row r="19" spans="1:7" ht="15.75" customHeight="1" x14ac:dyDescent="0.2">
      <c r="A19" s="499" t="s">
        <v>87</v>
      </c>
      <c r="B19" s="493">
        <f>1+1+2+1</f>
        <v>5</v>
      </c>
      <c r="C19" s="493">
        <v>0</v>
      </c>
      <c r="D19" s="493">
        <f t="shared" si="0"/>
        <v>2</v>
      </c>
      <c r="E19" s="493">
        <v>0</v>
      </c>
      <c r="F19" s="493">
        <v>0</v>
      </c>
      <c r="G19" s="494">
        <f>10+10+3</f>
        <v>23</v>
      </c>
    </row>
    <row r="20" spans="1:7" ht="15.75" customHeight="1" x14ac:dyDescent="0.2">
      <c r="A20" s="500" t="s">
        <v>4</v>
      </c>
      <c r="B20" s="495">
        <f>SUM(B4+B6+B8+B10+B12+B14+B16+B18)</f>
        <v>221</v>
      </c>
      <c r="C20" s="495">
        <f t="shared" ref="C20:G21" si="1">SUM(C4+C6+C8+C10+C12+C14+C16+C18)</f>
        <v>96</v>
      </c>
      <c r="D20" s="495">
        <f t="shared" si="1"/>
        <v>1015</v>
      </c>
      <c r="E20" s="495">
        <f t="shared" si="1"/>
        <v>9</v>
      </c>
      <c r="F20" s="495">
        <f t="shared" si="1"/>
        <v>11</v>
      </c>
      <c r="G20" s="495">
        <f t="shared" si="1"/>
        <v>328</v>
      </c>
    </row>
    <row r="21" spans="1:7" ht="15.75" customHeight="1" thickBot="1" x14ac:dyDescent="0.25">
      <c r="A21" s="501" t="s">
        <v>87</v>
      </c>
      <c r="B21" s="496">
        <f>SUM(B5+B7+B9+B11+B13+B15+B17+B19)</f>
        <v>97</v>
      </c>
      <c r="C21" s="496">
        <f t="shared" si="1"/>
        <v>57</v>
      </c>
      <c r="D21" s="496">
        <f t="shared" si="1"/>
        <v>877</v>
      </c>
      <c r="E21" s="496">
        <f t="shared" si="1"/>
        <v>1</v>
      </c>
      <c r="F21" s="496">
        <f t="shared" si="1"/>
        <v>2</v>
      </c>
      <c r="G21" s="496">
        <f t="shared" si="1"/>
        <v>260</v>
      </c>
    </row>
    <row r="23" spans="1:7" x14ac:dyDescent="0.2">
      <c r="A23" s="698"/>
      <c r="B23" s="698"/>
      <c r="C23" s="698"/>
      <c r="D23" s="698"/>
      <c r="E23" s="698"/>
      <c r="F23" s="698"/>
      <c r="G23" s="698"/>
    </row>
    <row r="24" spans="1:7" x14ac:dyDescent="0.2">
      <c r="A24" s="596"/>
      <c r="B24" s="596"/>
      <c r="C24" s="596"/>
      <c r="D24" s="596"/>
      <c r="E24" s="596"/>
      <c r="F24" s="596"/>
      <c r="G24" s="596"/>
    </row>
    <row r="25" spans="1:7" x14ac:dyDescent="0.2">
      <c r="A25" s="596"/>
      <c r="B25" s="596"/>
      <c r="C25" s="596"/>
      <c r="D25" s="596"/>
      <c r="E25" s="596"/>
      <c r="F25" s="596"/>
      <c r="G25" s="596"/>
    </row>
    <row r="26" spans="1:7" x14ac:dyDescent="0.2">
      <c r="A26" s="279"/>
      <c r="B26" s="108"/>
      <c r="C26" s="108"/>
      <c r="D26" s="108"/>
      <c r="E26" s="108"/>
      <c r="F26" s="108"/>
    </row>
  </sheetData>
  <sheetProtection password="CC6B" sheet="1" objects="1" scenarios="1"/>
  <mergeCells count="7">
    <mergeCell ref="A23:G23"/>
    <mergeCell ref="A24:G24"/>
    <mergeCell ref="A25:G25"/>
    <mergeCell ref="A2:A3"/>
    <mergeCell ref="A1:G1"/>
    <mergeCell ref="B2:D2"/>
    <mergeCell ref="E2:G2"/>
  </mergeCells>
  <pageMargins left="0.23622047244094491" right="0.23622047244094491" top="0.74803149606299213" bottom="0.74803149606299213" header="0.31496062992125984" footer="0.31496062992125984"/>
  <pageSetup paperSize="9" scale="90" firstPageNumber="133" orientation="landscape" useFirstPageNumber="1" r:id="rId1"/>
  <headerFooter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Normal="100" workbookViewId="0">
      <selection activeCell="J1" sqref="J1"/>
    </sheetView>
  </sheetViews>
  <sheetFormatPr defaultColWidth="9.140625" defaultRowHeight="12.75" x14ac:dyDescent="0.2"/>
  <cols>
    <col min="1" max="1" width="40.7109375" style="502" customWidth="1"/>
    <col min="2" max="2" width="17.7109375" style="513" customWidth="1"/>
    <col min="3" max="7" width="10" style="513" customWidth="1"/>
    <col min="8" max="8" width="10" style="310" customWidth="1"/>
    <col min="9" max="16384" width="9.140625" style="1"/>
  </cols>
  <sheetData>
    <row r="1" spans="1:9" ht="42.75" customHeight="1" thickBot="1" x14ac:dyDescent="0.25">
      <c r="A1" s="752" t="s">
        <v>360</v>
      </c>
      <c r="B1" s="753"/>
      <c r="C1" s="754"/>
      <c r="D1" s="754"/>
      <c r="E1" s="754"/>
      <c r="F1" s="754"/>
      <c r="G1" s="754"/>
      <c r="H1" s="755"/>
    </row>
    <row r="2" spans="1:9" s="5" customFormat="1" ht="12.75" customHeight="1" x14ac:dyDescent="0.2">
      <c r="A2" s="646" t="s">
        <v>288</v>
      </c>
      <c r="B2" s="756" t="s">
        <v>361</v>
      </c>
      <c r="C2" s="665" t="s">
        <v>166</v>
      </c>
      <c r="D2" s="758"/>
      <c r="E2" s="758"/>
      <c r="F2" s="758"/>
      <c r="G2" s="758"/>
      <c r="H2" s="759"/>
    </row>
    <row r="3" spans="1:9" s="5" customFormat="1" ht="12.75" customHeight="1" x14ac:dyDescent="0.2">
      <c r="A3" s="659"/>
      <c r="B3" s="756"/>
      <c r="C3" s="657" t="s">
        <v>0</v>
      </c>
      <c r="D3" s="658"/>
      <c r="E3" s="657" t="s">
        <v>2</v>
      </c>
      <c r="F3" s="658"/>
      <c r="G3" s="657" t="s">
        <v>1</v>
      </c>
      <c r="H3" s="747"/>
    </row>
    <row r="4" spans="1:9" s="5" customFormat="1" ht="39" customHeight="1" x14ac:dyDescent="0.2">
      <c r="A4" s="746"/>
      <c r="B4" s="757"/>
      <c r="C4" s="126" t="s">
        <v>218</v>
      </c>
      <c r="D4" s="126" t="s">
        <v>219</v>
      </c>
      <c r="E4" s="126" t="s">
        <v>218</v>
      </c>
      <c r="F4" s="126" t="s">
        <v>219</v>
      </c>
      <c r="G4" s="126" t="s">
        <v>218</v>
      </c>
      <c r="H4" s="127" t="s">
        <v>219</v>
      </c>
    </row>
    <row r="5" spans="1:9" s="6" customFormat="1" ht="15.75" customHeight="1" x14ac:dyDescent="0.2">
      <c r="A5" s="498" t="s">
        <v>239</v>
      </c>
      <c r="B5" s="504">
        <v>3</v>
      </c>
      <c r="C5" s="505">
        <v>191</v>
      </c>
      <c r="D5" s="505">
        <v>474</v>
      </c>
      <c r="E5" s="505"/>
      <c r="F5" s="505"/>
      <c r="G5" s="505"/>
      <c r="H5" s="506">
        <v>30</v>
      </c>
    </row>
    <row r="6" spans="1:9" s="6" customFormat="1" ht="15.75" customHeight="1" x14ac:dyDescent="0.2">
      <c r="A6" s="498" t="s">
        <v>235</v>
      </c>
      <c r="B6" s="504">
        <v>8</v>
      </c>
      <c r="C6" s="505">
        <v>210</v>
      </c>
      <c r="D6" s="505">
        <v>16</v>
      </c>
      <c r="E6" s="505"/>
      <c r="F6" s="505"/>
      <c r="G6" s="505"/>
      <c r="H6" s="506"/>
    </row>
    <row r="7" spans="1:9" ht="15.75" customHeight="1" x14ac:dyDescent="0.2">
      <c r="A7" s="514" t="s">
        <v>241</v>
      </c>
      <c r="B7" s="507">
        <v>3</v>
      </c>
      <c r="C7" s="508">
        <v>222</v>
      </c>
      <c r="D7" s="508"/>
      <c r="E7" s="508"/>
      <c r="F7" s="508"/>
      <c r="G7" s="508"/>
      <c r="H7" s="509"/>
      <c r="I7" s="6"/>
    </row>
    <row r="8" spans="1:9" ht="15.75" customHeight="1" x14ac:dyDescent="0.2">
      <c r="A8" s="498" t="s">
        <v>238</v>
      </c>
      <c r="B8" s="507">
        <v>13</v>
      </c>
      <c r="C8" s="508"/>
      <c r="D8" s="508">
        <v>812</v>
      </c>
      <c r="E8" s="508"/>
      <c r="F8" s="508"/>
      <c r="G8" s="508"/>
      <c r="H8" s="509">
        <v>99</v>
      </c>
      <c r="I8" s="6"/>
    </row>
    <row r="9" spans="1:9" ht="15.75" customHeight="1" x14ac:dyDescent="0.2">
      <c r="A9" s="498" t="s">
        <v>240</v>
      </c>
      <c r="B9" s="507"/>
      <c r="C9" s="508"/>
      <c r="D9" s="508"/>
      <c r="E9" s="508"/>
      <c r="F9" s="508"/>
      <c r="G9" s="508"/>
      <c r="H9" s="509"/>
      <c r="I9" s="6"/>
    </row>
    <row r="10" spans="1:9" ht="15.75" customHeight="1" x14ac:dyDescent="0.2">
      <c r="A10" s="498" t="s">
        <v>234</v>
      </c>
      <c r="B10" s="507"/>
      <c r="C10" s="508"/>
      <c r="D10" s="508"/>
      <c r="E10" s="508"/>
      <c r="F10" s="508"/>
      <c r="G10" s="508"/>
      <c r="H10" s="509"/>
      <c r="I10" s="6"/>
    </row>
    <row r="11" spans="1:9" ht="15.75" customHeight="1" x14ac:dyDescent="0.2">
      <c r="A11" s="498" t="s">
        <v>236</v>
      </c>
      <c r="B11" s="507">
        <v>33</v>
      </c>
      <c r="C11" s="508">
        <v>1196</v>
      </c>
      <c r="D11" s="508"/>
      <c r="E11" s="508">
        <v>591</v>
      </c>
      <c r="F11" s="508"/>
      <c r="G11" s="508">
        <v>599</v>
      </c>
      <c r="H11" s="509"/>
      <c r="I11" s="6"/>
    </row>
    <row r="12" spans="1:9" ht="15.75" customHeight="1" x14ac:dyDescent="0.2">
      <c r="A12" s="498" t="s">
        <v>237</v>
      </c>
      <c r="B12" s="507">
        <v>3</v>
      </c>
      <c r="C12" s="508"/>
      <c r="D12" s="508">
        <v>123</v>
      </c>
      <c r="E12" s="508"/>
      <c r="F12" s="508"/>
      <c r="G12" s="508"/>
      <c r="H12" s="509">
        <v>27</v>
      </c>
      <c r="I12" s="6"/>
    </row>
    <row r="13" spans="1:9" ht="15.75" customHeight="1" thickBot="1" x14ac:dyDescent="0.25">
      <c r="A13" s="515" t="s">
        <v>4</v>
      </c>
      <c r="B13" s="510">
        <f>SUM(B5:B12)</f>
        <v>63</v>
      </c>
      <c r="C13" s="511">
        <f>SUM(C5:C12)</f>
        <v>1819</v>
      </c>
      <c r="D13" s="511">
        <f>SUM(D5:D12)</f>
        <v>1425</v>
      </c>
      <c r="E13" s="511">
        <f>SUM(E5:E12)</f>
        <v>591</v>
      </c>
      <c r="F13" s="511"/>
      <c r="G13" s="511">
        <f>SUM(G5:G12)</f>
        <v>599</v>
      </c>
      <c r="H13" s="512">
        <f>SUM(H5:H12)</f>
        <v>156</v>
      </c>
    </row>
    <row r="15" spans="1:9" x14ac:dyDescent="0.2">
      <c r="A15" s="645"/>
      <c r="B15" s="645"/>
      <c r="C15" s="645"/>
      <c r="D15" s="645"/>
      <c r="E15" s="645"/>
      <c r="F15" s="645"/>
      <c r="G15" s="645"/>
      <c r="H15" s="645"/>
    </row>
    <row r="16" spans="1:9" x14ac:dyDescent="0.2">
      <c r="A16" s="596"/>
      <c r="B16" s="596"/>
      <c r="C16" s="596"/>
      <c r="D16" s="596"/>
      <c r="E16" s="596"/>
      <c r="F16" s="596"/>
      <c r="G16" s="596"/>
      <c r="H16" s="596"/>
    </row>
    <row r="17" spans="1:8" x14ac:dyDescent="0.2">
      <c r="A17" s="596"/>
      <c r="B17" s="596"/>
      <c r="C17" s="596"/>
      <c r="D17" s="596"/>
      <c r="E17" s="596"/>
      <c r="F17" s="596"/>
      <c r="G17" s="596"/>
      <c r="H17" s="596"/>
    </row>
    <row r="18" spans="1:8" x14ac:dyDescent="0.2">
      <c r="A18" s="645"/>
      <c r="B18" s="645"/>
      <c r="C18" s="645"/>
      <c r="D18" s="645"/>
      <c r="E18" s="645"/>
      <c r="F18" s="645"/>
      <c r="G18" s="645"/>
      <c r="H18" s="645"/>
    </row>
    <row r="19" spans="1:8" x14ac:dyDescent="0.2">
      <c r="A19" s="645"/>
      <c r="B19" s="645"/>
      <c r="C19" s="645"/>
      <c r="D19" s="645"/>
      <c r="E19" s="645"/>
      <c r="F19" s="645"/>
      <c r="G19" s="645"/>
      <c r="H19" s="645"/>
    </row>
    <row r="20" spans="1:8" x14ac:dyDescent="0.2">
      <c r="A20" s="503"/>
      <c r="B20" s="414"/>
      <c r="C20" s="414"/>
      <c r="D20" s="414"/>
      <c r="E20" s="414"/>
      <c r="F20" s="414"/>
      <c r="G20" s="414"/>
      <c r="H20" s="414"/>
    </row>
  </sheetData>
  <sheetProtection password="CC6B" sheet="1" objects="1" scenarios="1"/>
  <mergeCells count="11">
    <mergeCell ref="A15:H15"/>
    <mergeCell ref="A16:H16"/>
    <mergeCell ref="A17:H17"/>
    <mergeCell ref="A18:H19"/>
    <mergeCell ref="A1:H1"/>
    <mergeCell ref="A2:A4"/>
    <mergeCell ref="B2:B4"/>
    <mergeCell ref="C2:H2"/>
    <mergeCell ref="C3:D3"/>
    <mergeCell ref="E3:F3"/>
    <mergeCell ref="G3:H3"/>
  </mergeCells>
  <pageMargins left="0.70866141732283472" right="0.70866141732283472" top="0.74803149606299213" bottom="0.74803149606299213" header="0.31496062992125984" footer="0.31496062992125984"/>
  <pageSetup paperSize="9" scale="90" firstPageNumber="134" orientation="landscape" useFirstPageNumber="1" r:id="rId1"/>
  <headerFooter>
    <oddFooter>&amp;C&amp;P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8">
    <pageSetUpPr fitToPage="1"/>
  </sheetPr>
  <dimension ref="A1:K19"/>
  <sheetViews>
    <sheetView workbookViewId="0">
      <selection activeCell="I11" sqref="I11"/>
    </sheetView>
  </sheetViews>
  <sheetFormatPr defaultColWidth="9.140625" defaultRowHeight="12.75" x14ac:dyDescent="0.2"/>
  <cols>
    <col min="1" max="1" width="55.42578125" style="502" customWidth="1"/>
    <col min="2" max="2" width="17.140625" style="497" customWidth="1"/>
    <col min="3" max="4" width="18.42578125" style="108" customWidth="1"/>
    <col min="5" max="5" width="15.85546875" style="108" customWidth="1"/>
    <col min="6" max="9" width="9.140625" style="1"/>
    <col min="10" max="10" width="16" style="310" customWidth="1"/>
    <col min="11" max="11" width="15.7109375" style="310" customWidth="1"/>
    <col min="12" max="16384" width="9.140625" style="1"/>
  </cols>
  <sheetData>
    <row r="1" spans="1:11" ht="42.75" customHeight="1" x14ac:dyDescent="0.2">
      <c r="A1" s="609" t="s">
        <v>183</v>
      </c>
      <c r="B1" s="775"/>
      <c r="C1" s="775"/>
      <c r="D1" s="775"/>
      <c r="E1" s="776"/>
      <c r="G1" s="760" t="s">
        <v>144</v>
      </c>
      <c r="H1" s="761"/>
      <c r="I1" s="761"/>
      <c r="J1" s="761"/>
      <c r="K1" s="761"/>
    </row>
    <row r="2" spans="1:11" ht="16.5" customHeight="1" x14ac:dyDescent="0.2">
      <c r="A2" s="198" t="s">
        <v>288</v>
      </c>
      <c r="B2" s="777"/>
      <c r="C2" s="778"/>
      <c r="D2" s="778"/>
      <c r="E2" s="779"/>
      <c r="G2" s="762" t="s">
        <v>148</v>
      </c>
      <c r="H2" s="763"/>
      <c r="I2" s="764"/>
      <c r="J2" s="312" t="s">
        <v>145</v>
      </c>
      <c r="K2" s="312" t="s">
        <v>146</v>
      </c>
    </row>
    <row r="3" spans="1:11" ht="18" customHeight="1" x14ac:dyDescent="0.2">
      <c r="A3" s="91"/>
      <c r="B3" s="520" t="s">
        <v>78</v>
      </c>
      <c r="C3" s="520" t="s">
        <v>79</v>
      </c>
      <c r="D3" s="521" t="s">
        <v>140</v>
      </c>
      <c r="E3" s="188" t="s">
        <v>141</v>
      </c>
      <c r="G3" s="765"/>
      <c r="H3" s="766"/>
      <c r="I3" s="767"/>
      <c r="J3" s="312">
        <f>SUM(D9:D11)</f>
        <v>37</v>
      </c>
      <c r="K3" s="530">
        <f>SUM(E9:E11)</f>
        <v>7082617</v>
      </c>
    </row>
    <row r="4" spans="1:11" ht="16.5" customHeight="1" x14ac:dyDescent="0.2">
      <c r="A4" s="218" t="s">
        <v>362</v>
      </c>
      <c r="B4" s="522"/>
      <c r="C4" s="522"/>
      <c r="D4" s="196"/>
      <c r="E4" s="523"/>
      <c r="G4" s="765"/>
      <c r="H4" s="766"/>
      <c r="I4" s="767"/>
      <c r="J4" s="771" t="s">
        <v>147</v>
      </c>
      <c r="K4" s="771"/>
    </row>
    <row r="5" spans="1:11" ht="15.75" customHeight="1" x14ac:dyDescent="0.2">
      <c r="A5" s="218" t="s">
        <v>97</v>
      </c>
      <c r="B5" s="183">
        <v>5</v>
      </c>
      <c r="C5" s="183">
        <v>3</v>
      </c>
      <c r="D5" s="187">
        <f>SUM(B5:C5)</f>
        <v>8</v>
      </c>
      <c r="E5" s="523"/>
      <c r="G5" s="768"/>
      <c r="H5" s="769"/>
      <c r="I5" s="770"/>
      <c r="J5" s="772">
        <f>K3/J3</f>
        <v>191422.08108108109</v>
      </c>
      <c r="K5" s="772"/>
    </row>
    <row r="6" spans="1:11" ht="16.5" customHeight="1" x14ac:dyDescent="0.2">
      <c r="A6" s="218" t="s">
        <v>363</v>
      </c>
      <c r="B6" s="183">
        <v>1</v>
      </c>
      <c r="C6" s="183">
        <v>2</v>
      </c>
      <c r="D6" s="196">
        <f>SUM(B6:C6)</f>
        <v>3</v>
      </c>
      <c r="E6" s="523"/>
    </row>
    <row r="7" spans="1:11" ht="17.25" customHeight="1" x14ac:dyDescent="0.2">
      <c r="A7" s="218" t="s">
        <v>98</v>
      </c>
      <c r="B7" s="183">
        <v>3</v>
      </c>
      <c r="C7" s="183">
        <v>0</v>
      </c>
      <c r="D7" s="196">
        <f>SUM(B7:C7)</f>
        <v>3</v>
      </c>
      <c r="E7" s="523"/>
    </row>
    <row r="8" spans="1:11" ht="17.25" customHeight="1" x14ac:dyDescent="0.2">
      <c r="A8" s="516" t="s">
        <v>143</v>
      </c>
      <c r="B8" s="184">
        <v>0</v>
      </c>
      <c r="C8" s="184">
        <v>0</v>
      </c>
      <c r="D8" s="524">
        <f>SUM(B8:C8)</f>
        <v>0</v>
      </c>
      <c r="E8" s="523"/>
    </row>
    <row r="9" spans="1:11" ht="17.25" customHeight="1" x14ac:dyDescent="0.2">
      <c r="A9" s="517" t="s">
        <v>142</v>
      </c>
      <c r="B9" s="184">
        <v>0</v>
      </c>
      <c r="C9" s="184">
        <v>0</v>
      </c>
      <c r="D9" s="524">
        <f>SUM(B9:C9)</f>
        <v>0</v>
      </c>
      <c r="E9" s="525">
        <v>0</v>
      </c>
    </row>
    <row r="10" spans="1:11" ht="17.25" customHeight="1" x14ac:dyDescent="0.2">
      <c r="A10" s="517" t="s">
        <v>364</v>
      </c>
      <c r="B10" s="522"/>
      <c r="C10" s="522"/>
      <c r="D10" s="524">
        <v>36</v>
      </c>
      <c r="E10" s="525">
        <v>7074217</v>
      </c>
    </row>
    <row r="11" spans="1:11" ht="17.25" customHeight="1" thickBot="1" x14ac:dyDescent="0.25">
      <c r="A11" s="518" t="s">
        <v>365</v>
      </c>
      <c r="B11" s="526"/>
      <c r="C11" s="526"/>
      <c r="D11" s="527">
        <v>1</v>
      </c>
      <c r="E11" s="528">
        <v>8400</v>
      </c>
    </row>
    <row r="12" spans="1:11" ht="17.25" customHeight="1" x14ac:dyDescent="0.2">
      <c r="A12" s="519"/>
      <c r="B12" s="529"/>
      <c r="C12" s="529"/>
      <c r="D12" s="529"/>
      <c r="E12" s="529"/>
    </row>
    <row r="13" spans="1:11" ht="15.75" customHeight="1" x14ac:dyDescent="0.2">
      <c r="A13" s="774"/>
      <c r="B13" s="774"/>
      <c r="C13" s="774"/>
      <c r="D13" s="774"/>
      <c r="E13" s="774"/>
      <c r="F13" s="32"/>
    </row>
    <row r="14" spans="1:11" ht="15" customHeight="1" x14ac:dyDescent="0.2">
      <c r="A14" s="645"/>
      <c r="B14" s="645"/>
      <c r="C14" s="645"/>
      <c r="D14" s="645"/>
      <c r="E14" s="645"/>
      <c r="F14" s="32"/>
    </row>
    <row r="15" spans="1:11" ht="30" customHeight="1" x14ac:dyDescent="0.2">
      <c r="A15" s="697"/>
      <c r="B15" s="697"/>
      <c r="C15" s="697"/>
      <c r="D15" s="697"/>
      <c r="E15" s="697"/>
    </row>
    <row r="16" spans="1:11" ht="75" customHeight="1" x14ac:dyDescent="0.2">
      <c r="A16" s="780"/>
      <c r="B16" s="780"/>
      <c r="C16" s="780"/>
      <c r="D16" s="780"/>
      <c r="E16" s="780"/>
      <c r="F16" s="92"/>
      <c r="G16" s="92"/>
    </row>
    <row r="17" spans="1:7" ht="75" customHeight="1" x14ac:dyDescent="0.2">
      <c r="A17" s="773"/>
      <c r="B17" s="773"/>
      <c r="C17" s="773"/>
      <c r="D17" s="773"/>
      <c r="E17" s="773"/>
      <c r="F17" s="93"/>
      <c r="G17" s="93"/>
    </row>
    <row r="18" spans="1:7" ht="75" customHeight="1" x14ac:dyDescent="0.2">
      <c r="A18" s="773"/>
      <c r="B18" s="773"/>
      <c r="C18" s="773"/>
      <c r="D18" s="773"/>
      <c r="E18" s="773"/>
      <c r="F18" s="93"/>
      <c r="G18" s="93"/>
    </row>
    <row r="19" spans="1:7" ht="60" customHeight="1" x14ac:dyDescent="0.2">
      <c r="A19" s="773"/>
      <c r="B19" s="773"/>
      <c r="C19" s="773"/>
      <c r="D19" s="773"/>
      <c r="E19" s="773"/>
      <c r="F19" s="93"/>
      <c r="G19" s="93"/>
    </row>
  </sheetData>
  <sheetProtection password="CC6B" sheet="1" objects="1" scenarios="1"/>
  <mergeCells count="13">
    <mergeCell ref="A19:E19"/>
    <mergeCell ref="A14:E14"/>
    <mergeCell ref="A13:E13"/>
    <mergeCell ref="A1:E1"/>
    <mergeCell ref="B2:E2"/>
    <mergeCell ref="A15:E15"/>
    <mergeCell ref="A16:E16"/>
    <mergeCell ref="A17:E17"/>
    <mergeCell ref="G1:K1"/>
    <mergeCell ref="G2:I5"/>
    <mergeCell ref="J4:K4"/>
    <mergeCell ref="J5:K5"/>
    <mergeCell ref="A18:E18"/>
  </mergeCells>
  <pageMargins left="0.70866141732283472" right="0.70866141732283472" top="0.74803149606299213" bottom="0.74803149606299213" header="0.31496062992125984" footer="0.31496062992125984"/>
  <pageSetup paperSize="9" scale="67" firstPageNumber="135" fitToHeight="0" orientation="landscape" useFirstPageNumber="1" r:id="rId1"/>
  <headerFooter>
    <oddFooter>&amp;C&amp;P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/>
  <dimension ref="A1:D17"/>
  <sheetViews>
    <sheetView workbookViewId="0">
      <selection activeCell="E19" sqref="E19"/>
    </sheetView>
  </sheetViews>
  <sheetFormatPr defaultColWidth="9.140625" defaultRowHeight="12.75" x14ac:dyDescent="0.2"/>
  <cols>
    <col min="1" max="1" width="57.42578125" style="59" customWidth="1"/>
    <col min="2" max="2" width="15.7109375" style="534" customWidth="1"/>
    <col min="3" max="16384" width="9.140625" style="60"/>
  </cols>
  <sheetData>
    <row r="1" spans="1:4" ht="42.75" customHeight="1" x14ac:dyDescent="0.2">
      <c r="A1" s="609" t="s">
        <v>223</v>
      </c>
      <c r="B1" s="781"/>
    </row>
    <row r="2" spans="1:4" s="129" customFormat="1" ht="15" customHeight="1" x14ac:dyDescent="0.2">
      <c r="A2" s="198" t="s">
        <v>288</v>
      </c>
      <c r="B2" s="189" t="s">
        <v>39</v>
      </c>
    </row>
    <row r="3" spans="1:4" ht="15" customHeight="1" x14ac:dyDescent="0.2">
      <c r="A3" s="76" t="s">
        <v>42</v>
      </c>
      <c r="B3" s="531">
        <v>1152</v>
      </c>
    </row>
    <row r="4" spans="1:4" ht="15" customHeight="1" x14ac:dyDescent="0.2">
      <c r="A4" s="76" t="s">
        <v>43</v>
      </c>
      <c r="B4" s="531">
        <v>0</v>
      </c>
    </row>
    <row r="5" spans="1:4" ht="15" customHeight="1" x14ac:dyDescent="0.2">
      <c r="A5" s="76" t="s">
        <v>228</v>
      </c>
      <c r="B5" s="531">
        <v>674</v>
      </c>
    </row>
    <row r="6" spans="1:4" ht="15" customHeight="1" x14ac:dyDescent="0.2">
      <c r="A6" s="535" t="s">
        <v>229</v>
      </c>
      <c r="B6" s="531">
        <v>589</v>
      </c>
    </row>
    <row r="7" spans="1:4" s="131" customFormat="1" ht="15" customHeight="1" x14ac:dyDescent="0.2">
      <c r="A7" s="130" t="s">
        <v>230</v>
      </c>
      <c r="B7" s="531">
        <v>245204</v>
      </c>
    </row>
    <row r="8" spans="1:4" s="131" customFormat="1" ht="15" customHeight="1" x14ac:dyDescent="0.2">
      <c r="A8" s="76" t="s">
        <v>366</v>
      </c>
      <c r="B8" s="531">
        <v>244</v>
      </c>
    </row>
    <row r="9" spans="1:4" s="131" customFormat="1" ht="15" customHeight="1" x14ac:dyDescent="0.2">
      <c r="A9" s="76" t="s">
        <v>367</v>
      </c>
      <c r="B9" s="531">
        <v>231</v>
      </c>
    </row>
    <row r="10" spans="1:4" s="131" customFormat="1" ht="15" customHeight="1" x14ac:dyDescent="0.2">
      <c r="A10" s="76" t="s">
        <v>368</v>
      </c>
      <c r="B10" s="531">
        <v>214</v>
      </c>
    </row>
    <row r="11" spans="1:4" ht="15" customHeight="1" x14ac:dyDescent="0.2">
      <c r="A11" s="76" t="s">
        <v>231</v>
      </c>
      <c r="B11" s="531">
        <v>8822</v>
      </c>
    </row>
    <row r="12" spans="1:4" s="59" customFormat="1" ht="15" customHeight="1" x14ac:dyDescent="0.2">
      <c r="A12" s="76" t="s">
        <v>232</v>
      </c>
      <c r="B12" s="532">
        <v>50522</v>
      </c>
    </row>
    <row r="13" spans="1:4" ht="15" customHeight="1" thickBot="1" x14ac:dyDescent="0.25">
      <c r="A13" s="132" t="s">
        <v>233</v>
      </c>
      <c r="B13" s="533">
        <v>4377</v>
      </c>
    </row>
    <row r="15" spans="1:4" ht="39.6" customHeight="1" x14ac:dyDescent="0.2">
      <c r="A15" s="645"/>
      <c r="B15" s="645"/>
      <c r="C15" s="128"/>
      <c r="D15" s="128"/>
    </row>
    <row r="16" spans="1:4" ht="93.6" customHeight="1" x14ac:dyDescent="0.2">
      <c r="A16" s="645"/>
      <c r="B16" s="645"/>
      <c r="C16" s="128"/>
      <c r="D16" s="128"/>
    </row>
    <row r="17" spans="1:2" ht="80.099999999999994" customHeight="1" x14ac:dyDescent="0.2">
      <c r="A17" s="645"/>
      <c r="B17" s="645"/>
    </row>
  </sheetData>
  <sheetProtection password="CC6B" sheet="1" objects="1" scenarios="1"/>
  <mergeCells count="4">
    <mergeCell ref="A1:B1"/>
    <mergeCell ref="A15:B15"/>
    <mergeCell ref="A17:B17"/>
    <mergeCell ref="A16:B16"/>
  </mergeCells>
  <pageMargins left="0.70866141732283472" right="0.70866141732283472" top="0.74803149606299213" bottom="0.74803149606299213" header="0.31496062992125984" footer="0.31496062992125984"/>
  <pageSetup paperSize="9" firstPageNumber="136" orientation="portrait" useFirstPageNumber="1" r:id="rId1"/>
  <headerFooter>
    <oddFooter>&amp;C&amp;P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/>
  <dimension ref="A1:B16"/>
  <sheetViews>
    <sheetView workbookViewId="0">
      <selection activeCell="P16" sqref="P16"/>
    </sheetView>
  </sheetViews>
  <sheetFormatPr defaultColWidth="9.140625" defaultRowHeight="12.75" x14ac:dyDescent="0.2"/>
  <cols>
    <col min="1" max="1" width="41.85546875" style="2" customWidth="1"/>
    <col min="2" max="2" width="14.5703125" style="1" customWidth="1"/>
    <col min="3" max="16384" width="9.140625" style="1"/>
  </cols>
  <sheetData>
    <row r="1" spans="1:2" ht="42.75" customHeight="1" x14ac:dyDescent="0.2">
      <c r="A1" s="726" t="s">
        <v>152</v>
      </c>
      <c r="B1" s="714"/>
    </row>
    <row r="2" spans="1:2" s="5" customFormat="1" ht="30" customHeight="1" x14ac:dyDescent="0.2">
      <c r="A2" s="198" t="s">
        <v>288</v>
      </c>
      <c r="B2" s="186" t="s">
        <v>39</v>
      </c>
    </row>
    <row r="3" spans="1:2" s="6" customFormat="1" ht="12.75" customHeight="1" x14ac:dyDescent="0.2">
      <c r="A3" s="537" t="s">
        <v>44</v>
      </c>
      <c r="B3" s="536">
        <v>7540</v>
      </c>
    </row>
    <row r="4" spans="1:2" s="6" customFormat="1" ht="12.75" customHeight="1" x14ac:dyDescent="0.2">
      <c r="A4" s="537" t="s">
        <v>161</v>
      </c>
      <c r="B4" s="536">
        <v>7507</v>
      </c>
    </row>
    <row r="5" spans="1:2" s="6" customFormat="1" ht="12.75" customHeight="1" x14ac:dyDescent="0.2">
      <c r="A5" s="537" t="s">
        <v>160</v>
      </c>
      <c r="B5" s="246">
        <v>33</v>
      </c>
    </row>
    <row r="6" spans="1:2" s="6" customFormat="1" ht="12.75" customHeight="1" x14ac:dyDescent="0.2">
      <c r="A6" s="537" t="s">
        <v>45</v>
      </c>
      <c r="B6" s="536">
        <v>365287</v>
      </c>
    </row>
    <row r="7" spans="1:2" s="6" customFormat="1" ht="12.75" customHeight="1" x14ac:dyDescent="0.2">
      <c r="A7" s="537" t="s">
        <v>175</v>
      </c>
      <c r="B7" s="536">
        <v>364240</v>
      </c>
    </row>
    <row r="8" spans="1:2" s="6" customFormat="1" ht="12.75" customHeight="1" x14ac:dyDescent="0.2">
      <c r="A8" s="537" t="s">
        <v>176</v>
      </c>
      <c r="B8" s="246">
        <v>1047</v>
      </c>
    </row>
    <row r="9" spans="1:2" s="6" customFormat="1" ht="25.5" x14ac:dyDescent="0.2">
      <c r="A9" s="75" t="s">
        <v>222</v>
      </c>
      <c r="B9" s="247">
        <v>386</v>
      </c>
    </row>
    <row r="10" spans="1:2" s="6" customFormat="1" ht="15" customHeight="1" x14ac:dyDescent="0.2">
      <c r="A10" s="75" t="s">
        <v>370</v>
      </c>
      <c r="B10" s="247">
        <v>1</v>
      </c>
    </row>
    <row r="11" spans="1:2" s="6" customFormat="1" ht="15" customHeight="1" thickBot="1" x14ac:dyDescent="0.25">
      <c r="A11" s="80" t="s">
        <v>369</v>
      </c>
      <c r="B11" s="382">
        <v>0</v>
      </c>
    </row>
    <row r="13" spans="1:2" ht="56.25" customHeight="1" x14ac:dyDescent="0.2">
      <c r="A13" s="596"/>
      <c r="B13" s="596"/>
    </row>
    <row r="14" spans="1:2" ht="57" customHeight="1" x14ac:dyDescent="0.2">
      <c r="A14" s="596"/>
      <c r="B14" s="596"/>
    </row>
    <row r="16" spans="1:2" ht="51.75" customHeight="1" x14ac:dyDescent="0.2">
      <c r="A16" s="782"/>
      <c r="B16" s="782"/>
    </row>
  </sheetData>
  <sheetProtection password="CC6B" sheet="1" objects="1" scenarios="1"/>
  <mergeCells count="4">
    <mergeCell ref="A1:B1"/>
    <mergeCell ref="A13:B13"/>
    <mergeCell ref="A14:B14"/>
    <mergeCell ref="A16:B16"/>
  </mergeCells>
  <pageMargins left="0.70866141732283472" right="0.70866141732283472" top="0.74803149606299213" bottom="0.74803149606299213" header="0.31496062992125984" footer="0.31496062992125984"/>
  <pageSetup paperSize="9" firstPageNumber="137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7</vt:i4>
      </vt:variant>
    </vt:vector>
  </HeadingPairs>
  <TitlesOfParts>
    <vt:vector size="35" baseType="lpstr">
      <vt:lpstr>2.1</vt:lpstr>
      <vt:lpstr>2.2</vt:lpstr>
      <vt:lpstr>2.3</vt:lpstr>
      <vt:lpstr>2.4</vt:lpstr>
      <vt:lpstr>2.5</vt:lpstr>
      <vt:lpstr>2.6</vt:lpstr>
      <vt:lpstr>2.7</vt:lpstr>
      <vt:lpstr>3.1</vt:lpstr>
      <vt:lpstr>3.2</vt:lpstr>
      <vt:lpstr>3.3</vt:lpstr>
      <vt:lpstr>3.4</vt:lpstr>
      <vt:lpstr>4.1</vt:lpstr>
      <vt:lpstr>5.1</vt:lpstr>
      <vt:lpstr>6.1 </vt:lpstr>
      <vt:lpstr>6.2</vt:lpstr>
      <vt:lpstr>6.3</vt:lpstr>
      <vt:lpstr>6.4</vt:lpstr>
      <vt:lpstr>6.5</vt:lpstr>
      <vt:lpstr>6.6</vt:lpstr>
      <vt:lpstr>7.1</vt:lpstr>
      <vt:lpstr>7.2</vt:lpstr>
      <vt:lpstr>7.3</vt:lpstr>
      <vt:lpstr>8.1</vt:lpstr>
      <vt:lpstr>8.2</vt:lpstr>
      <vt:lpstr>8.3</vt:lpstr>
      <vt:lpstr>8.4</vt:lpstr>
      <vt:lpstr>12.1</vt:lpstr>
      <vt:lpstr>12.2</vt:lpstr>
      <vt:lpstr>'2.1'!Oblast_tisku</vt:lpstr>
      <vt:lpstr>'2.4'!Oblast_tisku</vt:lpstr>
      <vt:lpstr>'6.1 '!Oblast_tisku</vt:lpstr>
      <vt:lpstr>'6.4'!Oblast_tisku</vt:lpstr>
      <vt:lpstr>'6.5'!Oblast_tisku</vt:lpstr>
      <vt:lpstr>'6.6'!Oblast_tisku</vt:lpstr>
      <vt:lpstr>'7.2'!Oblast_tisku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2020-01-15T15:40:32Z</dcterms:created>
  <dcterms:modified xsi:type="dcterms:W3CDTF">2022-06-15T11:46:06Z</dcterms:modified>
</cp:coreProperties>
</file>