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filterPrivacy="1" defaultThemeVersion="124226"/>
  <bookViews>
    <workbookView xWindow="65416" yWindow="65416" windowWidth="28110" windowHeight="16440" tabRatio="803" firstSheet="23" activeTab="28"/>
  </bookViews>
  <sheets>
    <sheet name="2.1" sheetId="1" r:id="rId1"/>
    <sheet name="2.2" sheetId="59" r:id="rId2"/>
    <sheet name="2.3" sheetId="6" r:id="rId3"/>
    <sheet name="2.4" sheetId="7" r:id="rId4"/>
    <sheet name="2.5" sheetId="8" r:id="rId5"/>
    <sheet name="2.6" sheetId="32" r:id="rId6"/>
    <sheet name="2.7" sheetId="33" r:id="rId7"/>
    <sheet name="2.8" sheetId="71" r:id="rId8"/>
    <sheet name="3.1" sheetId="47" r:id="rId9"/>
    <sheet name="3.2" sheetId="14" r:id="rId10"/>
    <sheet name="3.3" sheetId="63" r:id="rId11"/>
    <sheet name="3.4" sheetId="28" r:id="rId12"/>
    <sheet name="4.1" sheetId="17" r:id="rId13"/>
    <sheet name="5.1" sheetId="19" r:id="rId14"/>
    <sheet name="6.1 " sheetId="66" r:id="rId15"/>
    <sheet name="6.2" sheetId="67" r:id="rId16"/>
    <sheet name="6.3" sheetId="23" r:id="rId17"/>
    <sheet name="6.4" sheetId="64" r:id="rId18"/>
    <sheet name="6.5" sheetId="68" r:id="rId19"/>
    <sheet name="6.6" sheetId="26" r:id="rId20"/>
    <sheet name="7.1" sheetId="61" r:id="rId21"/>
    <sheet name="7.2" sheetId="43" r:id="rId22"/>
    <sheet name="7.3" sheetId="72" r:id="rId23"/>
    <sheet name="8.1" sheetId="36" r:id="rId24"/>
    <sheet name="8.2" sheetId="57" r:id="rId25"/>
    <sheet name="8.3" sheetId="70" r:id="rId26"/>
    <sheet name="8.4" sheetId="40" r:id="rId27"/>
    <sheet name="12.1" sheetId="30" r:id="rId28"/>
    <sheet name="12.2" sheetId="31" r:id="rId29"/>
  </sheets>
  <definedNames>
    <definedName name="_xlnm.Print_Area" localSheetId="27">'12.1'!$A$1:$B$15</definedName>
    <definedName name="_xlnm.Print_Area" localSheetId="0">'2.1'!$A$1:$L$132</definedName>
    <definedName name="_xlnm.Print_Area" localSheetId="1">'2.2'!$A$1:$K$77</definedName>
    <definedName name="_xlnm.Print_Area" localSheetId="3">'2.4'!$A$1:$I$50</definedName>
    <definedName name="_xlnm.Print_Area" localSheetId="16">'6.3'!$A$1:$N$87</definedName>
    <definedName name="_xlnm.Print_Area" localSheetId="17">'6.4'!$A$1:$K$36</definedName>
    <definedName name="_xlnm.Print_Area" localSheetId="18">'6.5'!$A$1:$K$94</definedName>
    <definedName name="_xlnm.Print_Area" localSheetId="19">'6.6'!$A$1:$E$35</definedName>
    <definedName name="_xlnm.Print_Area" localSheetId="20">'7.1'!$A$1:$F$18</definedName>
    <definedName name="_xlnm.Print_Area" localSheetId="26">'8.4'!$A$1:$K$14</definedName>
  </definedNames>
  <calcPr calcId="145621"/>
  <extLst/>
</workbook>
</file>

<file path=xl/sharedStrings.xml><?xml version="1.0" encoding="utf-8"?>
<sst xmlns="http://schemas.openxmlformats.org/spreadsheetml/2006/main" count="3071" uniqueCount="380">
  <si>
    <t>Bakalářské studium</t>
  </si>
  <si>
    <t>Navazující magisterské studium</t>
  </si>
  <si>
    <t>Magisterské studium</t>
  </si>
  <si>
    <t>Doktorské studium</t>
  </si>
  <si>
    <t>CELKEM</t>
  </si>
  <si>
    <t>P = prezenční</t>
  </si>
  <si>
    <t>K/D = kombinované / distanční</t>
  </si>
  <si>
    <t>P</t>
  </si>
  <si>
    <t>K/D</t>
  </si>
  <si>
    <t>Vysoká škola (název)</t>
  </si>
  <si>
    <t>Partnerské organizace</t>
  </si>
  <si>
    <t>Přidružené organizace</t>
  </si>
  <si>
    <t>Název programu 1</t>
  </si>
  <si>
    <t>Název programu 2</t>
  </si>
  <si>
    <t>Druh programu (Joint/Double/Multiple Degree)</t>
  </si>
  <si>
    <t>Typ programu (bakalářský, navazující magisterský, magisterský, doktorský)</t>
  </si>
  <si>
    <t>Název studijního programu 1</t>
  </si>
  <si>
    <t>Název studijního programu 2</t>
  </si>
  <si>
    <t>Partnerská vyšší odborná škola</t>
  </si>
  <si>
    <t>Počet přihlášek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</si>
  <si>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</si>
  <si>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</si>
  <si>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</si>
  <si>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</si>
  <si>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</si>
  <si>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</si>
  <si>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</si>
  <si>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do 29 let</t>
  </si>
  <si>
    <t>30-39 let</t>
  </si>
  <si>
    <t>40-49 let</t>
  </si>
  <si>
    <t>50-59 let</t>
  </si>
  <si>
    <t>60-69 let</t>
  </si>
  <si>
    <t>nad 70 let</t>
  </si>
  <si>
    <t>Rozsahy úvazků</t>
  </si>
  <si>
    <t>do 0,3</t>
  </si>
  <si>
    <t>prof.</t>
  </si>
  <si>
    <t>doc.</t>
  </si>
  <si>
    <t>ostatní</t>
  </si>
  <si>
    <t>DrSc., CSc., Dr., Ph.D., Th.D.</t>
  </si>
  <si>
    <t>Počet</t>
  </si>
  <si>
    <t>Účel stipendia</t>
  </si>
  <si>
    <t>Počty studentů</t>
  </si>
  <si>
    <t>Lůžková kapacita kolejí VŠ celková</t>
  </si>
  <si>
    <t>Počet lůžek v pronajatých zařízeních</t>
  </si>
  <si>
    <t>Přírůstek knihovního fondu za rok</t>
  </si>
  <si>
    <t>Knihovní fond 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</si>
  <si>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</si>
  <si>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</si>
  <si>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</si>
  <si>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</si>
  <si>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</si>
  <si>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Ostatní</t>
  </si>
  <si>
    <t>Z toho Marie-Curie Actions</t>
  </si>
  <si>
    <t>Vědečtí, výzkumní a vývojoví pracovníci podílející se na pedagog. činnosti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</si>
  <si>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</si>
  <si>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</si>
  <si>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</si>
  <si>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</si>
  <si>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</si>
  <si>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</si>
  <si>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</si>
  <si>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</si>
  <si>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</si>
  <si>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v případě tíživé sociální situace studenta dle § 91 odst. 3</t>
  </si>
  <si>
    <t>z toho ubytovací stipendium</t>
  </si>
  <si>
    <t xml:space="preserve">Vědečtí, výzkumní a vývojoví pracovníci podílející se na pedagog. činnosti </t>
  </si>
  <si>
    <t>CELKEM profesoři</t>
  </si>
  <si>
    <t>CELKEM docenti</t>
  </si>
  <si>
    <t xml:space="preserve">Země </t>
  </si>
  <si>
    <t>Celkem</t>
  </si>
  <si>
    <t>Celkem žen</t>
  </si>
  <si>
    <t>Počet aktivních studií k 31. 12.</t>
  </si>
  <si>
    <t xml:space="preserve">Z toho počet žen celkem </t>
  </si>
  <si>
    <t>Z toho počet cizinců celkem</t>
  </si>
  <si>
    <t>Počet přijetí</t>
  </si>
  <si>
    <t>Počet zápisů ke studiu</t>
  </si>
  <si>
    <t>CELKEM zaměstnanci</t>
  </si>
  <si>
    <t>Ostatní pracoviště celkem</t>
  </si>
  <si>
    <t>V ČR</t>
  </si>
  <si>
    <t>V zahraničí</t>
  </si>
  <si>
    <t>0,31–0,5</t>
  </si>
  <si>
    <t>0,51–0,7</t>
  </si>
  <si>
    <t>Fakulta celkem</t>
  </si>
  <si>
    <t>X</t>
  </si>
  <si>
    <t>VŠ CELKEM</t>
  </si>
  <si>
    <t>Počet studijních programů</t>
  </si>
  <si>
    <t>CELKEM za zemi</t>
  </si>
  <si>
    <t xml:space="preserve">     z toho ženy</t>
  </si>
  <si>
    <t xml:space="preserve">Doktorské studium </t>
  </si>
  <si>
    <t>Partnerská vysoká škola/ instituce*</t>
  </si>
  <si>
    <t>Vysoká škola CELKEM</t>
  </si>
  <si>
    <t>Průměrná výše stipendia**</t>
  </si>
  <si>
    <t xml:space="preserve">S počtem účastníků vyšším než 60 </t>
  </si>
  <si>
    <t>Počet osob podílejících se na výuce</t>
  </si>
  <si>
    <t>Počet osob podílejících se na vedení závěrečné práce</t>
  </si>
  <si>
    <t>Osoby mající pracovně právní vztah s vysokou školou nebo její součástí</t>
  </si>
  <si>
    <t>Osoby nemající pracovně právní vztah s vysokou školou nebo její součástí</t>
  </si>
  <si>
    <t>Placené vzdělávací kurzy pro zaměstnance subjektů aplikační sféry***</t>
  </si>
  <si>
    <t>CELKEM akademičtí pracovníci</t>
  </si>
  <si>
    <t>z toho ženy</t>
  </si>
  <si>
    <t>Počet nových spin-off/start-up podniků*</t>
  </si>
  <si>
    <t>Patentové přihlášky podané</t>
  </si>
  <si>
    <t>Udělené patenty**</t>
  </si>
  <si>
    <t>Zapsané užitné vzory</t>
  </si>
  <si>
    <t>Z toho kmenoví zaměstnanci dané VŠ</t>
  </si>
  <si>
    <t>od 16 do 100 hod</t>
  </si>
  <si>
    <t>více než 100 hod</t>
  </si>
  <si>
    <t>Belgické království</t>
  </si>
  <si>
    <t>Bulharská republika</t>
  </si>
  <si>
    <t>Dánské království</t>
  </si>
  <si>
    <t>Estonská republika</t>
  </si>
  <si>
    <t>Finská republika</t>
  </si>
  <si>
    <t>Francouzská republika</t>
  </si>
  <si>
    <t>Chilská republika</t>
  </si>
  <si>
    <t>Chorvatská republika</t>
  </si>
  <si>
    <t>Irsko</t>
  </si>
  <si>
    <t>Islandská republika</t>
  </si>
  <si>
    <t>Italská republika</t>
  </si>
  <si>
    <t>Kosovská republika</t>
  </si>
  <si>
    <t>Litevská republika</t>
  </si>
  <si>
    <t>Lotyšská republika</t>
  </si>
  <si>
    <t>Maďarsko</t>
  </si>
  <si>
    <t>Maltská republika</t>
  </si>
  <si>
    <t>Moldavská republika</t>
  </si>
  <si>
    <t>Mongolsko</t>
  </si>
  <si>
    <t>Spolková republika Německo</t>
  </si>
  <si>
    <t>Nizozemsko</t>
  </si>
  <si>
    <t>Norské království</t>
  </si>
  <si>
    <t>Polská republika</t>
  </si>
  <si>
    <t>Portugalská republika</t>
  </si>
  <si>
    <t>Rakouská republika</t>
  </si>
  <si>
    <t>Rumunsko</t>
  </si>
  <si>
    <t>Řecká republika</t>
  </si>
  <si>
    <t>Slovenská republika</t>
  </si>
  <si>
    <t>Slovinská republika</t>
  </si>
  <si>
    <t>Španělské království</t>
  </si>
  <si>
    <t>Švédské království</t>
  </si>
  <si>
    <t>Švýcarská konfederace</t>
  </si>
  <si>
    <t>Turecká republika</t>
  </si>
  <si>
    <t>Ukrajina</t>
  </si>
  <si>
    <t>Spojené království Velké Británie a Severního Irska</t>
  </si>
  <si>
    <r>
      <rPr>
        <b/>
        <sz val="12"/>
        <color indexed="9"/>
        <rFont val="Calibri"/>
        <family val="2"/>
      </rPr>
      <t>Tab. 2.1:</t>
    </r>
    <r>
      <rPr>
        <b/>
        <sz val="14"/>
        <color indexed="9"/>
        <rFont val="Calibri"/>
        <family val="2"/>
      </rPr>
      <t xml:space="preserve"> Akreditované studijní programy (počty)</t>
    </r>
  </si>
  <si>
    <r>
      <rPr>
        <b/>
        <sz val="12"/>
        <color theme="0"/>
        <rFont val="Calibri"/>
        <family val="2"/>
      </rPr>
      <t xml:space="preserve">Tab. 2.3: </t>
    </r>
    <r>
      <rPr>
        <b/>
        <sz val="14"/>
        <color theme="0"/>
        <rFont val="Calibri"/>
        <family val="2"/>
      </rPr>
      <t>Joint/Double/Multiple Degree studijní programy realizované se zahraniční VŠ</t>
    </r>
  </si>
  <si>
    <r>
      <rPr>
        <b/>
        <sz val="12"/>
        <color theme="0"/>
        <rFont val="Calibri"/>
        <family val="2"/>
      </rPr>
      <t xml:space="preserve">Tab. 3.1: </t>
    </r>
    <r>
      <rPr>
        <b/>
        <sz val="14"/>
        <color theme="0"/>
        <rFont val="Calibri"/>
        <family val="2"/>
      </rPr>
      <t>Studenti v akreditovaných studijních programech (počty studií)</t>
    </r>
  </si>
  <si>
    <r>
      <rPr>
        <b/>
        <sz val="12"/>
        <color theme="0"/>
        <rFont val="Calibri"/>
        <family val="2"/>
      </rPr>
      <t xml:space="preserve">Tab. 4.1: </t>
    </r>
    <r>
      <rPr>
        <b/>
        <sz val="14"/>
        <color theme="0"/>
        <rFont val="Calibri"/>
        <family val="2"/>
      </rPr>
      <t>Absolventi akreditovaných studijních programů (počty absolvovaných studií)</t>
    </r>
  </si>
  <si>
    <r>
      <rPr>
        <b/>
        <sz val="12"/>
        <color indexed="9"/>
        <rFont val="Calibri"/>
        <family val="2"/>
      </rPr>
      <t xml:space="preserve">Tab. 5.1: </t>
    </r>
    <r>
      <rPr>
        <b/>
        <sz val="14"/>
        <color indexed="9"/>
        <rFont val="Calibri"/>
        <family val="2"/>
      </rPr>
      <t>Zájem o studium na vysoké škole</t>
    </r>
  </si>
  <si>
    <t>Počet CELKEM</t>
  </si>
  <si>
    <t>Příjmy CELKEM</t>
  </si>
  <si>
    <t>Licenční smlouvy nově uzavřené</t>
  </si>
  <si>
    <t>Licenční smlouvy platné k 31. 12.</t>
  </si>
  <si>
    <t>Smluvní výzkum***, konzultace a poradentství***</t>
  </si>
  <si>
    <t>Souhrnné informace k tab. 8.4</t>
  </si>
  <si>
    <t>Celkový počet</t>
  </si>
  <si>
    <t>Celkové příjmy</t>
  </si>
  <si>
    <t>Průměrný příjem na 1 zakázku</t>
  </si>
  <si>
    <t>Nově uzavřené licenční smlouvy, smluvní výzkum, konzultace, poradentství a placené vzdělávací kurzy pro zaměstnance subjektů aplikační sféry</t>
  </si>
  <si>
    <t>Souhrnné informace k tab. 2.5</t>
  </si>
  <si>
    <t>Souhrnné informace k tab. 2.4</t>
  </si>
  <si>
    <t>Souhrnné informace k tab. 2.3</t>
  </si>
  <si>
    <r>
      <rPr>
        <b/>
        <sz val="12"/>
        <color indexed="9"/>
        <rFont val="Calibri"/>
        <family val="2"/>
      </rPr>
      <t xml:space="preserve">Tab. 12.2 </t>
    </r>
    <r>
      <rPr>
        <b/>
        <sz val="14"/>
        <color indexed="9"/>
        <rFont val="Calibri"/>
        <family val="2"/>
      </rPr>
      <t>Vysokoškolské knihovny</t>
    </r>
  </si>
  <si>
    <r>
      <rPr>
        <b/>
        <sz val="12"/>
        <color indexed="9"/>
        <rFont val="Calibri"/>
        <family val="2"/>
      </rPr>
      <t xml:space="preserve">Tab. 7.1: </t>
    </r>
    <r>
      <rPr>
        <b/>
        <sz val="14"/>
        <color indexed="9"/>
        <rFont val="Calibri"/>
        <family val="2"/>
      </rPr>
      <t>Zapojení vysoké školy do programů mezinárodní spolupráce (bez ohledu na zdroj financování)</t>
    </r>
  </si>
  <si>
    <t>Tab. 3.3: Studijní neúspěšnost 1. ročníku studia (v %)</t>
  </si>
  <si>
    <r>
      <rPr>
        <b/>
        <sz val="12"/>
        <color theme="0"/>
        <rFont val="Calibri"/>
        <family val="2"/>
      </rPr>
      <t xml:space="preserve">Tab. 6.4: </t>
    </r>
    <r>
      <rPr>
        <b/>
        <sz val="14"/>
        <color theme="0"/>
        <rFont val="Calibri"/>
        <family val="2"/>
      </rPr>
      <t>Vedoucí pracovníci (fyzické osoby)</t>
    </r>
  </si>
  <si>
    <t>Rektor/Děkan</t>
  </si>
  <si>
    <t>Prorektor/Proděkan</t>
  </si>
  <si>
    <t>Akademický senát</t>
  </si>
  <si>
    <t>Vědecká/umělecká/akademická rada</t>
  </si>
  <si>
    <t>Správní rada</t>
  </si>
  <si>
    <t xml:space="preserve">              z toho přírůstek e-knih v trvalém nákupu</t>
  </si>
  <si>
    <t xml:space="preserve">              z toho přírůstek fyzických jednotek</t>
  </si>
  <si>
    <t>Počet aktivních studií v těchto programech</t>
  </si>
  <si>
    <t>0,71–1</t>
  </si>
  <si>
    <r>
      <rPr>
        <b/>
        <sz val="12"/>
        <color theme="0"/>
        <rFont val="Calibri"/>
        <family val="2"/>
      </rPr>
      <t xml:space="preserve">Tab. 6.3: </t>
    </r>
    <r>
      <rPr>
        <b/>
        <sz val="14"/>
        <color theme="0"/>
        <rFont val="Calibri"/>
        <family val="2"/>
      </rPr>
      <t>Počty akademických a vědeckých pracovníků podle rozsahu pracovních úvazků a nejvyšší dosažené kvalifikace
(počty fyzických osob dle rozsahu úvazků)</t>
    </r>
  </si>
  <si>
    <r>
      <rPr>
        <b/>
        <sz val="12"/>
        <color theme="0"/>
        <rFont val="Calibri"/>
        <family val="2"/>
      </rPr>
      <t xml:space="preserve">Tab. 6.6: </t>
    </r>
    <r>
      <rPr>
        <b/>
        <sz val="14"/>
        <color theme="0"/>
        <rFont val="Calibri"/>
        <family val="2"/>
      </rPr>
      <t>Nově jmenovaní docenti a profesoři (počty)</t>
    </r>
  </si>
  <si>
    <t>Počty aktivních studií</t>
  </si>
  <si>
    <t xml:space="preserve">                    Rakousko</t>
  </si>
  <si>
    <t xml:space="preserve">                    Slovensko</t>
  </si>
  <si>
    <t xml:space="preserve">                   ostatní státy EU</t>
  </si>
  <si>
    <t xml:space="preserve">       v tom:  Německo</t>
  </si>
  <si>
    <t xml:space="preserve">                    Polsko</t>
  </si>
  <si>
    <t xml:space="preserve">                   ostatní státy mimo EU</t>
  </si>
  <si>
    <t>Počet uchazečů (fyzické osoby)</t>
  </si>
  <si>
    <t>Tab. 6.1: Akademičtí a vědečtí pracovníci a ostatní zaměstnanci celkem (průměrné přepočtené počty)</t>
  </si>
  <si>
    <t xml:space="preserve">              z toho fyzických jednotek</t>
  </si>
  <si>
    <t xml:space="preserve">              z toho e-knih v trvalém nákupu</t>
  </si>
  <si>
    <t xml:space="preserve">Podíl [%] a počet absolventů doktorského studia, u nichž délka zahraničního pobytu dosáhla alespoň 1 měsíc (tj. 30 dní) </t>
  </si>
  <si>
    <t>Podíl [%] a počet absolventů doktorského studia, u nichž délka zahraničního pobytu dosáhla alespoň 1 měsíc (tj. 30 dní)</t>
  </si>
  <si>
    <t>Podíl [%] a počet absolventů, kteří během svého studia vyjeli na zahraniční pobyt v délce alespoň 14 dní</t>
  </si>
  <si>
    <t>podíl</t>
  </si>
  <si>
    <t>počet</t>
  </si>
  <si>
    <r>
      <rPr>
        <b/>
        <sz val="12"/>
        <color theme="0"/>
        <rFont val="Calibri"/>
        <family val="2"/>
        <scheme val="minor"/>
      </rPr>
      <t>Tab. 2.5</t>
    </r>
    <r>
      <rPr>
        <b/>
        <sz val="14"/>
        <color theme="0"/>
        <rFont val="Calibri"/>
        <family val="2"/>
        <scheme val="minor"/>
      </rPr>
      <t xml:space="preserve">: </t>
    </r>
    <r>
      <rPr>
        <b/>
        <sz val="14"/>
        <color indexed="9"/>
        <rFont val="Calibri"/>
        <family val="2"/>
      </rPr>
      <t>Akreditované studijní programy uskutečňované společně s vyšší odbornou školou</t>
    </r>
  </si>
  <si>
    <r>
      <rPr>
        <b/>
        <sz val="12"/>
        <color theme="0"/>
        <rFont val="Calibri"/>
        <family val="2"/>
      </rPr>
      <t>Tab. 8.4</t>
    </r>
    <r>
      <rPr>
        <b/>
        <sz val="14"/>
        <color theme="0"/>
        <rFont val="Calibri"/>
        <family val="2"/>
      </rPr>
      <t xml:space="preserve">: Transfer znalostí a výsledků výzkumu do praxe </t>
    </r>
  </si>
  <si>
    <t>Tab. 6.5: Akademičtí a vědečtí pracovníci s cizím státním občanstvím (průměrné přepočtené počty)</t>
  </si>
  <si>
    <t>ženy z celkového počtu (bez ohledu na státní občanství)</t>
  </si>
  <si>
    <t>kód</t>
  </si>
  <si>
    <t>Široce vymezené obory ISCED-F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</si>
  <si>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</si>
  <si>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</si>
  <si>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</si>
  <si>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</si>
  <si>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</si>
  <si>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</si>
  <si>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</si>
  <si>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</si>
  <si>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</si>
  <si>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</si>
  <si>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</si>
  <si>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Služby</t>
  </si>
  <si>
    <t>Informační a komunikační technologie</t>
  </si>
  <si>
    <t>Programy a kvalifikace – všeobecné vzdělání</t>
  </si>
  <si>
    <t>Vzdělávání a výchova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</si>
  <si>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</si>
  <si>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</si>
  <si>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</si>
  <si>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</si>
  <si>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Technika, výroba a stavebnictví</t>
  </si>
  <si>
    <t>Zemědělství, lesnictví, rybářství a veterinářství</t>
  </si>
  <si>
    <t>Zdravotní a sociální péče, péče o příznivé životní podmínky</t>
  </si>
  <si>
    <t>Mimořádní profesoři</t>
  </si>
  <si>
    <t>Široce vymezený obory ISCED-F</t>
  </si>
  <si>
    <t>Široce vymezený obor ISCED-F</t>
  </si>
  <si>
    <t>Tab. 6.2: Věková struktura akademických, vědeckých a ostatních pracovníků (počty fyzických osob)</t>
  </si>
  <si>
    <t>Vysokoškolské ústavy a zemědělské nebo lesnické statky</t>
  </si>
  <si>
    <t>Akademický profil</t>
  </si>
  <si>
    <t>Profesní profil</t>
  </si>
  <si>
    <r>
      <t xml:space="preserve">Vědečtí </t>
    </r>
    <r>
      <rPr>
        <b/>
        <sz val="10"/>
        <rFont val="Calibri"/>
        <family val="2"/>
        <scheme val="minor"/>
      </rPr>
      <t>pracovníci nespadající do ostatních kategorií</t>
    </r>
  </si>
  <si>
    <r>
      <t xml:space="preserve">Vědečtí </t>
    </r>
    <r>
      <rPr>
        <b/>
        <sz val="10"/>
        <color theme="1"/>
        <rFont val="Calibri"/>
        <family val="2"/>
        <scheme val="minor"/>
      </rPr>
      <t>pracovníci*</t>
    </r>
  </si>
  <si>
    <r>
      <t xml:space="preserve">Vědečtí </t>
    </r>
    <r>
      <rPr>
        <b/>
        <sz val="10"/>
        <color theme="1"/>
        <rFont val="Calibri"/>
        <family val="2"/>
        <scheme val="minor"/>
      </rPr>
      <t>pracovníci nespadající do ostatních kategorií</t>
    </r>
  </si>
  <si>
    <t>Počet odebíraných titulů periodik:
                - fyzicky</t>
  </si>
  <si>
    <r>
      <rPr>
        <b/>
        <sz val="12"/>
        <color theme="0"/>
        <rFont val="Calibri"/>
        <family val="2"/>
      </rPr>
      <t xml:space="preserve">Tab. 8.1: </t>
    </r>
    <r>
      <rPr>
        <b/>
        <sz val="14"/>
        <color theme="0"/>
        <rFont val="Calibri"/>
        <family val="2"/>
      </rPr>
      <t xml:space="preserve"> Konference (spolu)pořádané vysokou školou (počty)</t>
    </r>
  </si>
  <si>
    <r>
      <rPr>
        <b/>
        <sz val="12"/>
        <color theme="0"/>
        <rFont val="Calibri"/>
        <family val="2"/>
      </rPr>
      <t xml:space="preserve">Tab. 12.1: </t>
    </r>
    <r>
      <rPr>
        <b/>
        <sz val="14"/>
        <color theme="0"/>
        <rFont val="Calibri"/>
        <family val="2"/>
      </rPr>
      <t>Ubytování, stravování</t>
    </r>
  </si>
  <si>
    <t>Ředitel ústavu, vysokoškolského zemědělského nebo lesního statku a ostatních pracovišť</t>
  </si>
  <si>
    <r>
      <rPr>
        <b/>
        <sz val="12"/>
        <color theme="0"/>
        <rFont val="Calibri"/>
        <family val="2"/>
      </rPr>
      <t xml:space="preserve">Tab. 2.7: </t>
    </r>
    <r>
      <rPr>
        <b/>
        <sz val="14"/>
        <color theme="0"/>
        <rFont val="Calibri"/>
        <family val="2"/>
      </rPr>
      <t>Kurzy celoživotního vzdělávání (CŽV) na vysoké škole (počty účastníků, fyzických osob)</t>
    </r>
  </si>
  <si>
    <t>Profesoři jmenovaní v roce 2022</t>
  </si>
  <si>
    <t>Docenti jmenovaní v roce 2022</t>
  </si>
  <si>
    <t>H2022/ 7. rámcový program EK</t>
  </si>
  <si>
    <t>Počet podaných žádostí/rezervací o ubytování k 31/12/2022</t>
  </si>
  <si>
    <t>Počet kladně vyřízených žádostí/rezervací o ubytování k 31/12/2022</t>
  </si>
  <si>
    <t>Počet lůžkodnů v roce 2022</t>
  </si>
  <si>
    <t>Počet hlavních jídel vydaných v roce 2022 studentům</t>
  </si>
  <si>
    <t>Počet hlavních jídel vydaných v roce 2022 zaměstnancům vysoké školy</t>
  </si>
  <si>
    <t>Počet hlavních jídel vydaných v roce 2022 ostatním strávníkům</t>
  </si>
  <si>
    <t>Počet kurzů</t>
  </si>
  <si>
    <t>Orientovaných na výkon povolání</t>
  </si>
  <si>
    <r>
      <rPr>
        <b/>
        <sz val="12"/>
        <color theme="0"/>
        <rFont val="Calibri"/>
        <family val="2"/>
      </rPr>
      <t xml:space="preserve">Tab. 2.8: </t>
    </r>
    <r>
      <rPr>
        <b/>
        <sz val="14"/>
        <color theme="0"/>
        <rFont val="Calibri"/>
        <family val="2"/>
      </rPr>
      <t>Kurzy celoživotního vzdělávání (CŽV) na vysoké škole (počty kurzů a účastníků) - microcredentials</t>
    </r>
  </si>
  <si>
    <t>Počet účastníků kurzů</t>
  </si>
  <si>
    <t>Zájmových</t>
  </si>
  <si>
    <t>Univerzita J. E. Purkyně v Ústí n. L.</t>
  </si>
  <si>
    <t>Fakulta sociálně ekonomická</t>
  </si>
  <si>
    <t xml:space="preserve">Fakulta strojního inženýrství </t>
  </si>
  <si>
    <t>Fakulta umění a designu</t>
  </si>
  <si>
    <t>Fakulta zdravotnických studií</t>
  </si>
  <si>
    <t>Fakulta životního prostředí</t>
  </si>
  <si>
    <t>Filozofická fakulta</t>
  </si>
  <si>
    <t>Pedagogická fakulta</t>
  </si>
  <si>
    <t>Přírodovědecká fakulta</t>
  </si>
  <si>
    <t>Univerzita Jana Evangelisty Purkyně v Ústí nad Labem</t>
  </si>
  <si>
    <t>Filologie/obor Německá filologie v česko-německém interkulturním kontextu</t>
  </si>
  <si>
    <t>Univerzita Bayreuth (Německo)</t>
  </si>
  <si>
    <t>Double degree program</t>
  </si>
  <si>
    <t xml:space="preserve">navazující magisterský </t>
  </si>
  <si>
    <t>Interkulturní germanistika v česko-německém kontextu</t>
  </si>
  <si>
    <t xml:space="preserve">Regulace a behaviorální studia </t>
  </si>
  <si>
    <t>Ústav výzkumu globální změny AV ČR, v.v.i.</t>
  </si>
  <si>
    <t>doktorský</t>
  </si>
  <si>
    <t>Regulation and Behavioural Studies</t>
  </si>
  <si>
    <t>Název studijního programu 3</t>
  </si>
  <si>
    <t xml:space="preserve">Environmentální chemie a technologie </t>
  </si>
  <si>
    <t>Ústav anorganické chemie AV ČR, v.v.i.</t>
  </si>
  <si>
    <t>Název studijního programu 4</t>
  </si>
  <si>
    <t>Ekologie a ochrana prostředí/obor Environmentální analytická chemie</t>
  </si>
  <si>
    <t>Název studijního programu 5</t>
  </si>
  <si>
    <t>Aplikované iontové technologie</t>
  </si>
  <si>
    <t>Název studijního programu 6</t>
  </si>
  <si>
    <t>Aplikované nanotechnologie</t>
  </si>
  <si>
    <t>Název studijního programu 7</t>
  </si>
  <si>
    <t>Počítačové modelování ve vědě a technice</t>
  </si>
  <si>
    <t>Astronomický ústav AV ČR, v.v.i., Ústav chemických procesů AV ČR, v.v.i., Ústav jaderné fyziky AV ČR, v.v.i. a Ústav termomechaniky AV ČR, v.v.i.</t>
  </si>
  <si>
    <t>Název studijního programu 8</t>
  </si>
  <si>
    <t>Computer Modelling in Science and Technology</t>
  </si>
  <si>
    <t>Univerzita Jana Evangelisty Purkyně v Ústí n. L.</t>
  </si>
  <si>
    <r>
      <rPr>
        <b/>
        <sz val="12"/>
        <color indexed="9"/>
        <rFont val="Calibri"/>
        <family val="2"/>
      </rPr>
      <t xml:space="preserve">Tab. 2.6: </t>
    </r>
    <r>
      <rPr>
        <b/>
        <sz val="14"/>
        <color indexed="9"/>
        <rFont val="Calibri"/>
        <family val="2"/>
      </rPr>
      <t>Kurzy celoživotního vzdělávání (CŽV) na vysoké škole (p</t>
    </r>
    <r>
      <rPr>
        <b/>
        <sz val="14"/>
        <color theme="0"/>
        <rFont val="Calibri"/>
        <family val="2"/>
      </rPr>
      <t>očty realizovaných</t>
    </r>
    <r>
      <rPr>
        <b/>
        <sz val="14"/>
        <color indexed="9"/>
        <rFont val="Calibri"/>
        <family val="2"/>
      </rPr>
      <t xml:space="preserve"> kurzů)</t>
    </r>
  </si>
  <si>
    <t>Z toho počet žen na FSE</t>
  </si>
  <si>
    <t>Z toho počet cizinců na FSE</t>
  </si>
  <si>
    <t>Fakulta strojního inženýrství</t>
  </si>
  <si>
    <t>Z toho počet žen na FSI</t>
  </si>
  <si>
    <t>Z toho počet cizinců na FSI</t>
  </si>
  <si>
    <t>Z toho počet žen na FUD</t>
  </si>
  <si>
    <t>Z toho počet cizinců na FUD</t>
  </si>
  <si>
    <t>Z toho počet žen na FZS</t>
  </si>
  <si>
    <t>Z toho počet cizinců na FZS</t>
  </si>
  <si>
    <t>Z toho počet žen na FŽP</t>
  </si>
  <si>
    <t>Z toho počet cizinců na FŽP</t>
  </si>
  <si>
    <t>Z toho počet žen na FF</t>
  </si>
  <si>
    <t>Z toho počet cizinců na FF</t>
  </si>
  <si>
    <t>Z toho počet žen na PF</t>
  </si>
  <si>
    <t>Z toho počet cizinců na PF</t>
  </si>
  <si>
    <t>Z toho počet žen na PřF</t>
  </si>
  <si>
    <t>Z toho počet cizinců na PřF</t>
  </si>
  <si>
    <t xml:space="preserve"> </t>
  </si>
  <si>
    <t>Pedagogická fakutla</t>
  </si>
  <si>
    <t xml:space="preserve">Počty žen na fakultě </t>
  </si>
  <si>
    <t/>
  </si>
  <si>
    <t>Koleje</t>
  </si>
  <si>
    <t>Počty žen na koleje</t>
  </si>
  <si>
    <t>Menza</t>
  </si>
  <si>
    <t>Počty žen na menzy</t>
  </si>
  <si>
    <t>Rektorát (včetně CI)</t>
  </si>
  <si>
    <t>Počty žen na REk+CI</t>
  </si>
  <si>
    <t>Vědecká knihovna</t>
  </si>
  <si>
    <t>Počty žen na VK</t>
  </si>
  <si>
    <t>Fakulta sociálně eknomická</t>
  </si>
  <si>
    <t>Fakulta filozofická</t>
  </si>
  <si>
    <t>více než 1</t>
  </si>
  <si>
    <t>Fakueta sociálně ekonomická</t>
  </si>
  <si>
    <t>Fakutla strojního inženýrstí</t>
  </si>
  <si>
    <t xml:space="preserve">UJEP - rektorát </t>
  </si>
  <si>
    <t xml:space="preserve">Ostatní pracoviště </t>
  </si>
  <si>
    <t xml:space="preserve">   SKM</t>
  </si>
  <si>
    <t xml:space="preserve">   REK, VK, CI</t>
  </si>
  <si>
    <t>UJEP CELKEM</t>
  </si>
  <si>
    <r>
      <rPr>
        <b/>
        <sz val="12"/>
        <color theme="0"/>
        <rFont val="Calibri"/>
        <family val="2"/>
      </rPr>
      <t xml:space="preserve">Tab. 2.2: </t>
    </r>
    <r>
      <rPr>
        <b/>
        <sz val="14"/>
        <color theme="0"/>
        <rFont val="Calibri"/>
        <family val="2"/>
      </rPr>
      <t>Studijní programy v cizím jazyce (počty)</t>
    </r>
  </si>
  <si>
    <t>K/D = kombinované/distanční</t>
  </si>
  <si>
    <t xml:space="preserve">P = prezenční   </t>
  </si>
  <si>
    <t>Univerzita Jana Evangelisty Purkyně v Ústí nad Labem
Filozofická fakulta</t>
  </si>
  <si>
    <t>Univerzita Jana Evangelisty Purkyně v Ústí nad Labem
Fakulta sociálně ekonomická</t>
  </si>
  <si>
    <t>Univerzita Jana Evangelisty Purkyně v Ústí nad Labem
Fakulta životního prostředí</t>
  </si>
  <si>
    <t>Univerzita Jana Evangelisty Purkyně v Ústí nad Labem 
Přírodovědecká fakulta</t>
  </si>
  <si>
    <t>Univerzita Jana Evangelisty Purkyně v Ústí nad Labem
Přírodovědecká fakulta</t>
  </si>
  <si>
    <t>Partnerská vysoká škola/instituce</t>
  </si>
  <si>
    <r>
      <rPr>
        <b/>
        <sz val="12"/>
        <color theme="0"/>
        <rFont val="Calibri"/>
        <family val="2"/>
        <scheme val="minor"/>
      </rPr>
      <t>Tab. 2.4</t>
    </r>
    <r>
      <rPr>
        <b/>
        <sz val="14"/>
        <color theme="0"/>
        <rFont val="Calibri"/>
        <family val="2"/>
        <scheme val="minor"/>
      </rPr>
      <t xml:space="preserve">: </t>
    </r>
    <r>
      <rPr>
        <b/>
        <sz val="14"/>
        <color theme="0"/>
        <rFont val="Calibri"/>
        <family val="2"/>
      </rPr>
      <t>Akreditované studijní programy uskutečňované společně s jinou vysokou školou nebo s veřejnou výzkumnou institucí se sídlem v ČR</t>
    </r>
  </si>
  <si>
    <r>
      <rPr>
        <b/>
        <sz val="12"/>
        <color theme="0"/>
        <rFont val="Calibri"/>
        <family val="2"/>
      </rPr>
      <t>Tab. 3.2</t>
    </r>
    <r>
      <rPr>
        <b/>
        <sz val="14"/>
        <color theme="0"/>
        <rFont val="Calibri"/>
        <family val="2"/>
      </rPr>
      <t>: Studenti - samoplátci (počty studií)</t>
    </r>
  </si>
  <si>
    <t xml:space="preserve">Hodnota CELKEM není součet ani průměr předešlých hodnot </t>
  </si>
  <si>
    <r>
      <rPr>
        <b/>
        <sz val="12"/>
        <color indexed="9"/>
        <rFont val="Calibri"/>
        <family val="2"/>
      </rPr>
      <t xml:space="preserve">Tab. 3.4: </t>
    </r>
    <r>
      <rPr>
        <b/>
        <sz val="14"/>
        <color indexed="9"/>
        <rFont val="Calibri"/>
        <family val="2"/>
      </rPr>
      <t xml:space="preserve">Stipendia studentům podle účelu stipendia 
</t>
    </r>
    <r>
      <rPr>
        <b/>
        <sz val="14"/>
        <color theme="0"/>
        <rFont val="Calibri"/>
        <family val="2"/>
      </rPr>
      <t>(počty fyzických osob</t>
    </r>
    <r>
      <rPr>
        <b/>
        <sz val="14"/>
        <color indexed="9"/>
        <rFont val="Calibri"/>
        <family val="2"/>
      </rPr>
      <t>)</t>
    </r>
  </si>
  <si>
    <t xml:space="preserve"> K/D = kombinované/distanční</t>
  </si>
  <si>
    <t>Postdoktorandi ("postdok")</t>
  </si>
  <si>
    <t>Vědečtí a odborní pracovníci</t>
  </si>
  <si>
    <t>Ostatní vědečtí, výzkumní a vývojoví pracovníci</t>
  </si>
  <si>
    <t>Ostatní zaměstnanci</t>
  </si>
  <si>
    <t>Univerzita J. E. Purkyně 
v Ústí n. L.</t>
  </si>
  <si>
    <t>Ostatní pracoviště celkem: REK, CI, SKM, VK</t>
  </si>
  <si>
    <t>Fakulty, vysokoškoslské ústavy a ostatní pracoviště celkem</t>
  </si>
  <si>
    <t>Vedoucí pracovník katedry/institutu/výzkumného pracoviště</t>
  </si>
  <si>
    <t xml:space="preserve">Vedoucí pracovníci CELKEM </t>
  </si>
  <si>
    <t>Kvestor/ Tajemník</t>
  </si>
  <si>
    <t>Na dané VŠ</t>
  </si>
  <si>
    <t>Kmenoví zaměstnanci VŠ jmenovaní na jiné VŠ</t>
  </si>
  <si>
    <t>Věkový průměr nově jmenovaných</t>
  </si>
  <si>
    <t>Počet projektů</t>
  </si>
  <si>
    <t>Počet vyslaných studentů</t>
  </si>
  <si>
    <t>Počet přijatých studentů</t>
  </si>
  <si>
    <t>Počet vyslaných akademických a vědeckých pracovníků</t>
  </si>
  <si>
    <t>Počet přijatých akademických a vědeckých pracovníků</t>
  </si>
  <si>
    <t>Dotace v tis. Kč</t>
  </si>
  <si>
    <r>
      <rPr>
        <b/>
        <sz val="12"/>
        <color theme="0"/>
        <rFont val="Calibri"/>
        <family val="2"/>
      </rPr>
      <t xml:space="preserve">Tab. 7.2: </t>
    </r>
    <r>
      <rPr>
        <b/>
        <sz val="14"/>
        <color theme="0"/>
        <rFont val="Calibri"/>
        <family val="2"/>
      </rPr>
      <t>Mobilita studentů, akademických a ostatních pracovníků podle zemí (bez ohledu na zdroj financování) (vysoká škola bez dalšího zásahu pouze vyplní tabulku příslušnými hodnotami)</t>
    </r>
  </si>
  <si>
    <t>Virtuálně 
(z celkem)</t>
  </si>
  <si>
    <t>Absolventské stáže (z celkem)</t>
  </si>
  <si>
    <t>Počet vyslaných akademických pracovníků</t>
  </si>
  <si>
    <t>Počet přijatých akademických pracovníků</t>
  </si>
  <si>
    <t>Počet vyslaných ostatních pracovníků</t>
  </si>
  <si>
    <t>Počet přijatých ostatních pracovníků</t>
  </si>
  <si>
    <t>UJEP</t>
  </si>
  <si>
    <r>
      <t xml:space="preserve">Tab. 7.3: </t>
    </r>
    <r>
      <rPr>
        <b/>
        <sz val="14"/>
        <color indexed="9"/>
        <rFont val="Calibri"/>
        <family val="2"/>
      </rPr>
      <t>Mobilita absolventů (počty a podíly absolvovaných studií)</t>
    </r>
  </si>
  <si>
    <t>Mezinárodní konference</t>
  </si>
  <si>
    <t>Fyzické</t>
  </si>
  <si>
    <t>Virtuální</t>
  </si>
  <si>
    <r>
      <rPr>
        <b/>
        <sz val="12"/>
        <color indexed="9"/>
        <rFont val="Calibri"/>
        <family val="2"/>
      </rPr>
      <t xml:space="preserve">Tab. 8.2: </t>
    </r>
    <r>
      <rPr>
        <b/>
        <sz val="14"/>
        <color indexed="9"/>
        <rFont val="Calibri"/>
        <family val="2"/>
      </rPr>
      <t>Odborníci z aplikační sféry podílející se na výuce a na praxi v akreditovaných studijních programech (počty)</t>
    </r>
  </si>
  <si>
    <t>Počet osob podílejících se na zajištění praxí</t>
  </si>
  <si>
    <r>
      <rPr>
        <b/>
        <sz val="12"/>
        <color indexed="9"/>
        <rFont val="Calibri"/>
        <family val="2"/>
      </rPr>
      <t xml:space="preserve">Tab. 8.3: </t>
    </r>
    <r>
      <rPr>
        <b/>
        <sz val="14"/>
        <color indexed="9"/>
        <rFont val="Calibri"/>
        <family val="2"/>
      </rPr>
      <t>Studijní</t>
    </r>
    <r>
      <rPr>
        <b/>
        <sz val="14"/>
        <rFont val="Calibri"/>
        <family val="2"/>
      </rPr>
      <t xml:space="preserve"> </t>
    </r>
    <r>
      <rPr>
        <b/>
        <sz val="14"/>
        <color theme="0"/>
        <rFont val="Calibri"/>
        <family val="2"/>
      </rPr>
      <t>obory/programy,</t>
    </r>
    <r>
      <rPr>
        <b/>
        <sz val="14"/>
        <color indexed="9"/>
        <rFont val="Calibri"/>
        <family val="2"/>
      </rPr>
      <t xml:space="preserve"> které mají ve své obsahové náplni povinné absolvování odborné praxe po dobu alespoň 1 měsíce</t>
    </r>
    <r>
      <rPr>
        <b/>
        <sz val="14"/>
        <color indexed="9"/>
        <rFont val="Calibri"/>
        <family val="2"/>
      </rPr>
      <t xml:space="preserve"> (počty)</t>
    </r>
  </si>
  <si>
    <t>Počty studijních oborů/programů</t>
  </si>
  <si>
    <t>Celkový počet ukončených smluv (pandemie)</t>
  </si>
  <si>
    <t>Celkový počet upravených smluv (pandemie)</t>
  </si>
  <si>
    <t>Celkový počet smluv s výjimkou (pandemie)*</t>
  </si>
  <si>
    <t xml:space="preserve">               - elektronicky (odhad)</t>
  </si>
  <si>
    <t xml:space="preserve">               - v obou formách</t>
  </si>
  <si>
    <t>Počet aktivních studií v těchto 
programech</t>
  </si>
  <si>
    <t>Centrum výzkumu Řež, s.r.o. 
a Ústav jaderné fyziky AV ČR, v.v.i.</t>
  </si>
  <si>
    <t>Bc.
stud.</t>
  </si>
  <si>
    <t>Mgr. 
stud.</t>
  </si>
  <si>
    <t>NMgr.
stud.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</si>
</sst>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"/>
    <numFmt numFmtId="166" formatCode="0.0%"/>
    <numFmt numFmtId="167" formatCode="#,##0.0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rgb="FF00B0F0"/>
      <name val="Calibri"/>
      <family val="2"/>
      <scheme val="minor"/>
    </font>
    <font>
      <b/>
      <sz val="14"/>
      <name val="Calibri"/>
      <family val="2"/>
    </font>
    <font>
      <b/>
      <sz val="12"/>
      <color theme="0"/>
      <name val="Calibri"/>
      <family val="2"/>
    </font>
    <font>
      <b/>
      <i/>
      <sz val="10"/>
      <name val="Calibri"/>
      <family val="2"/>
      <scheme val="minor"/>
    </font>
    <font>
      <sz val="10"/>
      <color indexed="8"/>
      <name val="Calibri"/>
      <family val="2"/>
    </font>
    <font>
      <vertAlign val="superscript"/>
      <sz val="10"/>
      <color theme="1"/>
      <name val="Calibri"/>
      <family val="2"/>
    </font>
    <font>
      <sz val="10"/>
      <name val="Arial CE"/>
      <family val="2"/>
    </font>
    <font>
      <b/>
      <i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80008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80008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6" fillId="0" borderId="0">
      <alignment/>
      <protection/>
    </xf>
    <xf numFmtId="44" fontId="0" fillId="0" borderId="0" applyFont="0" applyFill="0" applyBorder="0" applyAlignment="0" applyProtection="0"/>
  </cellStyleXfs>
  <cellXfs count="60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3" borderId="5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  <xf numFmtId="0" fontId="5" fillId="0" borderId="3" xfId="0" applyFont="1" applyBorder="1" applyAlignment="1">
      <alignment horizontal="right"/>
    </xf>
    <xf numFmtId="0" fontId="5" fillId="0" borderId="2" xfId="0" applyFont="1" applyBorder="1"/>
    <xf numFmtId="0" fontId="6" fillId="3" borderId="3" xfId="0" applyFont="1" applyFill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8" fillId="0" borderId="0" xfId="0" applyFont="1"/>
    <xf numFmtId="0" fontId="6" fillId="0" borderId="1" xfId="0" applyFont="1" applyBorder="1" applyAlignment="1">
      <alignment horizontal="center" wrapText="1"/>
    </xf>
    <xf numFmtId="0" fontId="5" fillId="0" borderId="6" xfId="0" applyFont="1" applyBorder="1"/>
    <xf numFmtId="0" fontId="5" fillId="0" borderId="2" xfId="20" applyFont="1" applyBorder="1" applyAlignment="1">
      <alignment wrapText="1"/>
      <protection/>
    </xf>
    <xf numFmtId="0" fontId="5" fillId="0" borderId="4" xfId="0" applyFont="1" applyBorder="1"/>
    <xf numFmtId="0" fontId="17" fillId="0" borderId="0" xfId="0" applyFont="1" applyAlignment="1">
      <alignment vertical="top" wrapText="1"/>
    </xf>
    <xf numFmtId="0" fontId="10" fillId="0" borderId="4" xfId="0" applyFont="1" applyBorder="1"/>
    <xf numFmtId="0" fontId="10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7" fillId="0" borderId="2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5" fillId="0" borderId="11" xfId="0" applyFont="1" applyBorder="1" applyAlignment="1">
      <alignment horizontal="right"/>
    </xf>
    <xf numFmtId="0" fontId="10" fillId="4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23" fillId="2" borderId="9" xfId="0" applyFont="1" applyFill="1" applyBorder="1" applyAlignment="1">
      <alignment wrapText="1"/>
    </xf>
    <xf numFmtId="0" fontId="13" fillId="0" borderId="0" xfId="0" applyFont="1"/>
    <xf numFmtId="0" fontId="7" fillId="4" borderId="4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5" fillId="0" borderId="0" xfId="0" applyFont="1" applyAlignment="1">
      <alignment vertical="center" wrapText="1"/>
    </xf>
    <xf numFmtId="0" fontId="10" fillId="0" borderId="1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7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27" fillId="0" borderId="0" xfId="0" applyFont="1"/>
    <xf numFmtId="0" fontId="23" fillId="0" borderId="0" xfId="0" applyFont="1"/>
    <xf numFmtId="0" fontId="10" fillId="4" borderId="14" xfId="0" applyFont="1" applyFill="1" applyBorder="1" applyAlignment="1">
      <alignment wrapText="1"/>
    </xf>
    <xf numFmtId="0" fontId="17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28" fillId="0" borderId="4" xfId="0" applyFont="1" applyBorder="1"/>
    <xf numFmtId="0" fontId="28" fillId="5" borderId="17" xfId="0" applyFont="1" applyFill="1" applyBorder="1"/>
    <xf numFmtId="0" fontId="5" fillId="0" borderId="0" xfId="0" applyFont="1" applyFill="1"/>
    <xf numFmtId="0" fontId="7" fillId="4" borderId="5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17" fillId="2" borderId="2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35" fillId="6" borderId="23" xfId="0" applyFont="1" applyFill="1" applyBorder="1" applyAlignment="1">
      <alignment wrapText="1"/>
    </xf>
    <xf numFmtId="0" fontId="35" fillId="6" borderId="24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0" borderId="22" xfId="0" applyFont="1" applyBorder="1" applyAlignment="1">
      <alignment horizontal="right"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49" fontId="10" fillId="3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35" fillId="3" borderId="4" xfId="0" applyFont="1" applyFill="1" applyBorder="1" applyAlignment="1">
      <alignment wrapText="1"/>
    </xf>
    <xf numFmtId="0" fontId="36" fillId="3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wrapText="1"/>
    </xf>
    <xf numFmtId="0" fontId="36" fillId="6" borderId="6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36" fillId="6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6" fillId="6" borderId="2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wrapText="1"/>
    </xf>
    <xf numFmtId="0" fontId="36" fillId="6" borderId="31" xfId="0" applyFont="1" applyFill="1" applyBorder="1" applyAlignment="1">
      <alignment horizontal="center" vertical="center"/>
    </xf>
    <xf numFmtId="0" fontId="36" fillId="6" borderId="32" xfId="0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6" fillId="6" borderId="2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wrapText="1"/>
    </xf>
    <xf numFmtId="0" fontId="35" fillId="6" borderId="8" xfId="0" applyFont="1" applyFill="1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166" fontId="30" fillId="6" borderId="6" xfId="0" applyNumberFormat="1" applyFont="1" applyFill="1" applyBorder="1" applyAlignment="1">
      <alignment horizontal="center" vertical="center"/>
    </xf>
    <xf numFmtId="166" fontId="30" fillId="6" borderId="11" xfId="0" applyNumberFormat="1" applyFont="1" applyFill="1" applyBorder="1" applyAlignment="1">
      <alignment horizontal="center" vertical="center"/>
    </xf>
    <xf numFmtId="166" fontId="31" fillId="6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/>
    </xf>
    <xf numFmtId="3" fontId="35" fillId="6" borderId="1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 indent="2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5" fillId="6" borderId="17" xfId="0" applyFont="1" applyFill="1" applyBorder="1" applyAlignment="1">
      <alignment wrapText="1"/>
    </xf>
    <xf numFmtId="0" fontId="36" fillId="6" borderId="35" xfId="0" applyFont="1" applyFill="1" applyBorder="1" applyAlignment="1">
      <alignment horizontal="center" vertical="center"/>
    </xf>
    <xf numFmtId="0" fontId="36" fillId="6" borderId="36" xfId="0" applyFont="1" applyFill="1" applyBorder="1" applyAlignment="1">
      <alignment horizontal="center" vertical="center"/>
    </xf>
    <xf numFmtId="0" fontId="36" fillId="6" borderId="2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36" fillId="6" borderId="11" xfId="0" applyNumberFormat="1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wrapText="1"/>
    </xf>
    <xf numFmtId="0" fontId="28" fillId="2" borderId="7" xfId="0" applyFont="1" applyFill="1" applyBorder="1"/>
    <xf numFmtId="0" fontId="28" fillId="2" borderId="17" xfId="0" applyFont="1" applyFill="1" applyBorder="1"/>
    <xf numFmtId="0" fontId="10" fillId="0" borderId="37" xfId="0" applyFont="1" applyBorder="1" applyAlignment="1">
      <alignment horizontal="center" vertical="center" wrapText="1"/>
    </xf>
    <xf numFmtId="2" fontId="28" fillId="8" borderId="38" xfId="0" applyNumberFormat="1" applyFont="1" applyFill="1" applyBorder="1" applyAlignment="1">
      <alignment horizontal="center" vertical="center"/>
    </xf>
    <xf numFmtId="2" fontId="28" fillId="8" borderId="39" xfId="0" applyNumberFormat="1" applyFont="1" applyFill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/>
    </xf>
    <xf numFmtId="2" fontId="28" fillId="0" borderId="40" xfId="0" applyNumberFormat="1" applyFont="1" applyBorder="1" applyAlignment="1">
      <alignment horizontal="center" vertical="center"/>
    </xf>
    <xf numFmtId="167" fontId="17" fillId="2" borderId="36" xfId="0" applyNumberFormat="1" applyFont="1" applyFill="1" applyBorder="1" applyAlignment="1">
      <alignment horizontal="center" vertical="center"/>
    </xf>
    <xf numFmtId="167" fontId="17" fillId="3" borderId="27" xfId="0" applyNumberFormat="1" applyFont="1" applyFill="1" applyBorder="1" applyAlignment="1">
      <alignment horizontal="center" vertical="center"/>
    </xf>
    <xf numFmtId="2" fontId="28" fillId="5" borderId="41" xfId="0" applyNumberFormat="1" applyFont="1" applyFill="1" applyBorder="1" applyAlignment="1">
      <alignment horizontal="center" vertical="center"/>
    </xf>
    <xf numFmtId="2" fontId="28" fillId="5" borderId="32" xfId="0" applyNumberFormat="1" applyFont="1" applyFill="1" applyBorder="1" applyAlignment="1">
      <alignment horizontal="center" vertical="center"/>
    </xf>
    <xf numFmtId="2" fontId="28" fillId="8" borderId="42" xfId="0" applyNumberFormat="1" applyFont="1" applyFill="1" applyBorder="1" applyAlignment="1">
      <alignment horizontal="center" vertical="center"/>
    </xf>
    <xf numFmtId="2" fontId="28" fillId="5" borderId="38" xfId="0" applyNumberFormat="1" applyFont="1" applyFill="1" applyBorder="1" applyAlignment="1">
      <alignment horizontal="center" vertical="center"/>
    </xf>
    <xf numFmtId="167" fontId="35" fillId="6" borderId="31" xfId="0" applyNumberFormat="1" applyFont="1" applyFill="1" applyBorder="1" applyAlignment="1">
      <alignment horizontal="center" vertical="center"/>
    </xf>
    <xf numFmtId="167" fontId="35" fillId="6" borderId="43" xfId="0" applyNumberFormat="1" applyFont="1" applyFill="1" applyBorder="1" applyAlignment="1">
      <alignment horizontal="center" vertical="center"/>
    </xf>
    <xf numFmtId="167" fontId="35" fillId="6" borderId="44" xfId="0" applyNumberFormat="1" applyFont="1" applyFill="1" applyBorder="1" applyAlignment="1">
      <alignment horizontal="center" vertical="center"/>
    </xf>
    <xf numFmtId="167" fontId="10" fillId="4" borderId="6" xfId="0" applyNumberFormat="1" applyFont="1" applyFill="1" applyBorder="1" applyAlignment="1">
      <alignment horizontal="center" vertical="center"/>
    </xf>
    <xf numFmtId="167" fontId="10" fillId="4" borderId="45" xfId="0" applyNumberFormat="1" applyFont="1" applyFill="1" applyBorder="1" applyAlignment="1">
      <alignment horizontal="center" vertical="center"/>
    </xf>
    <xf numFmtId="167" fontId="10" fillId="4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9" fillId="8" borderId="28" xfId="0" applyFont="1" applyFill="1" applyBorder="1" applyAlignment="1">
      <alignment horizontal="center" vertical="center"/>
    </xf>
    <xf numFmtId="0" fontId="29" fillId="8" borderId="47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29" fillId="8" borderId="40" xfId="0" applyFont="1" applyFill="1" applyBorder="1" applyAlignment="1">
      <alignment horizontal="center" vertical="center"/>
    </xf>
    <xf numFmtId="0" fontId="38" fillId="6" borderId="48" xfId="0" applyFont="1" applyFill="1" applyBorder="1" applyAlignment="1">
      <alignment horizontal="center" vertical="center"/>
    </xf>
    <xf numFmtId="0" fontId="38" fillId="6" borderId="24" xfId="0" applyFont="1" applyFill="1" applyBorder="1" applyAlignment="1">
      <alignment horizontal="center" vertical="center"/>
    </xf>
    <xf numFmtId="0" fontId="38" fillId="6" borderId="49" xfId="0" applyFont="1" applyFill="1" applyBorder="1" applyAlignment="1">
      <alignment horizontal="center" vertical="center"/>
    </xf>
    <xf numFmtId="0" fontId="38" fillId="6" borderId="50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5" fillId="7" borderId="7" xfId="0" applyFont="1" applyFill="1" applyBorder="1" applyAlignment="1">
      <alignment horizontal="left" wrapText="1"/>
    </xf>
    <xf numFmtId="0" fontId="35" fillId="6" borderId="26" xfId="0" applyFont="1" applyFill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8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9" fillId="6" borderId="36" xfId="0" applyFont="1" applyFill="1" applyBorder="1" applyAlignment="1">
      <alignment horizontal="center" vertical="center"/>
    </xf>
    <xf numFmtId="0" fontId="31" fillId="6" borderId="3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3" fillId="7" borderId="2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5" fillId="6" borderId="56" xfId="0" applyFont="1" applyFill="1" applyBorder="1" applyAlignment="1">
      <alignment wrapText="1"/>
    </xf>
    <xf numFmtId="0" fontId="35" fillId="6" borderId="29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  <xf numFmtId="0" fontId="35" fillId="6" borderId="59" xfId="0" applyFont="1" applyFill="1" applyBorder="1" applyAlignment="1">
      <alignment horizontal="center" vertical="center" wrapText="1"/>
    </xf>
    <xf numFmtId="0" fontId="35" fillId="6" borderId="45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6" borderId="60" xfId="0" applyFont="1" applyFill="1" applyBorder="1" applyAlignment="1">
      <alignment horizontal="center" vertical="center" wrapText="1"/>
    </xf>
    <xf numFmtId="0" fontId="33" fillId="6" borderId="61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165" fontId="7" fillId="4" borderId="6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31" fillId="6" borderId="6" xfId="0" applyNumberFormat="1" applyFont="1" applyFill="1" applyBorder="1" applyAlignment="1">
      <alignment horizontal="center" vertical="center"/>
    </xf>
    <xf numFmtId="165" fontId="30" fillId="6" borderId="1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7" borderId="2" xfId="0" applyFont="1" applyFill="1" applyBorder="1" applyAlignment="1">
      <alignment vertical="center" wrapText="1"/>
    </xf>
    <xf numFmtId="0" fontId="35" fillId="6" borderId="4" xfId="0" applyFont="1" applyFill="1" applyBorder="1" applyAlignment="1">
      <alignment vertic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3" fillId="7" borderId="5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5" fontId="6" fillId="3" borderId="22" xfId="24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5" fontId="6" fillId="3" borderId="11" xfId="2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3" borderId="1" xfId="24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18" fillId="0" borderId="0" xfId="0" applyFont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33" fillId="7" borderId="64" xfId="0" applyFont="1" applyFill="1" applyBorder="1" applyAlignment="1">
      <alignment wrapText="1"/>
    </xf>
    <xf numFmtId="0" fontId="31" fillId="7" borderId="65" xfId="0" applyFont="1" applyFill="1" applyBorder="1" applyAlignment="1">
      <alignment/>
    </xf>
    <xf numFmtId="0" fontId="33" fillId="7" borderId="57" xfId="0" applyFont="1" applyFill="1" applyBorder="1" applyAlignment="1">
      <alignment wrapText="1"/>
    </xf>
    <xf numFmtId="0" fontId="34" fillId="7" borderId="19" xfId="0" applyFont="1" applyFill="1" applyBorder="1" applyAlignment="1">
      <alignment/>
    </xf>
    <xf numFmtId="0" fontId="34" fillId="7" borderId="30" xfId="0" applyFont="1" applyFill="1" applyBorder="1" applyAlignment="1">
      <alignment/>
    </xf>
    <xf numFmtId="0" fontId="30" fillId="7" borderId="19" xfId="0" applyFont="1" applyFill="1" applyBorder="1" applyAlignment="1">
      <alignment/>
    </xf>
    <xf numFmtId="0" fontId="30" fillId="7" borderId="30" xfId="0" applyFont="1" applyFill="1" applyBorder="1" applyAlignment="1">
      <alignment/>
    </xf>
    <xf numFmtId="0" fontId="31" fillId="7" borderId="19" xfId="0" applyFont="1" applyFill="1" applyBorder="1" applyAlignment="1">
      <alignment/>
    </xf>
    <xf numFmtId="0" fontId="31" fillId="7" borderId="3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1" fillId="7" borderId="20" xfId="0" applyFont="1" applyFill="1" applyBorder="1" applyAlignment="1">
      <alignment/>
    </xf>
    <xf numFmtId="0" fontId="37" fillId="0" borderId="8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6" borderId="64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7" fillId="0" borderId="9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9" fillId="6" borderId="64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5" xfId="0" applyFont="1" applyFill="1" applyBorder="1" applyAlignment="1">
      <alignment vertical="center" wrapText="1"/>
    </xf>
    <xf numFmtId="0" fontId="8" fillId="6" borderId="66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2" fillId="6" borderId="68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3" fillId="7" borderId="64" xfId="0" applyFont="1" applyFill="1" applyBorder="1" applyAlignment="1">
      <alignment horizontal="left" wrapText="1"/>
    </xf>
    <xf numFmtId="0" fontId="31" fillId="7" borderId="65" xfId="0" applyFont="1" applyFill="1" applyBorder="1" applyAlignment="1">
      <alignment horizontal="left" wrapText="1"/>
    </xf>
    <xf numFmtId="0" fontId="31" fillId="7" borderId="20" xfId="0" applyFont="1" applyFill="1" applyBorder="1" applyAlignment="1">
      <alignment horizontal="left" wrapText="1"/>
    </xf>
    <xf numFmtId="0" fontId="33" fillId="7" borderId="57" xfId="0" applyFont="1" applyFill="1" applyBorder="1" applyAlignment="1">
      <alignment horizontal="left" wrapText="1"/>
    </xf>
    <xf numFmtId="0" fontId="31" fillId="7" borderId="19" xfId="0" applyFont="1" applyFill="1" applyBorder="1" applyAlignment="1">
      <alignment horizontal="left" wrapText="1"/>
    </xf>
    <xf numFmtId="0" fontId="31" fillId="7" borderId="30" xfId="0" applyFont="1" applyFill="1" applyBorder="1" applyAlignment="1">
      <alignment horizontal="left" wrapText="1"/>
    </xf>
    <xf numFmtId="0" fontId="32" fillId="0" borderId="5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8" fillId="6" borderId="65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71" xfId="0" applyFont="1" applyBorder="1" applyAlignment="1">
      <alignment horizontal="left" vertical="center" wrapText="1"/>
    </xf>
    <xf numFmtId="0" fontId="32" fillId="0" borderId="7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9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73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32" fillId="0" borderId="17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6" fillId="4" borderId="1" xfId="0" applyFont="1" applyFill="1" applyBorder="1" applyAlignment="1">
      <alignment horizontal="center" vertical="center" wrapText="1"/>
    </xf>
    <xf numFmtId="0" fontId="31" fillId="7" borderId="65" xfId="0" applyFont="1" applyFill="1" applyBorder="1" applyAlignment="1">
      <alignment wrapText="1"/>
    </xf>
    <xf numFmtId="0" fontId="31" fillId="7" borderId="20" xfId="0" applyFont="1" applyFill="1" applyBorder="1" applyAlignment="1">
      <alignment wrapText="1"/>
    </xf>
    <xf numFmtId="0" fontId="19" fillId="6" borderId="65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20" xfId="0" applyBorder="1" applyAlignment="1">
      <alignment/>
    </xf>
    <xf numFmtId="0" fontId="31" fillId="7" borderId="19" xfId="0" applyFont="1" applyFill="1" applyBorder="1" applyAlignment="1">
      <alignment wrapText="1"/>
    </xf>
    <xf numFmtId="0" fontId="31" fillId="7" borderId="30" xfId="0" applyFont="1" applyFill="1" applyBorder="1" applyAlignment="1">
      <alignment wrapText="1"/>
    </xf>
    <xf numFmtId="0" fontId="33" fillId="7" borderId="77" xfId="0" applyFont="1" applyFill="1" applyBorder="1" applyAlignment="1">
      <alignment wrapText="1"/>
    </xf>
    <xf numFmtId="0" fontId="31" fillId="7" borderId="33" xfId="0" applyFont="1" applyFill="1" applyBorder="1" applyAlignment="1">
      <alignment wrapText="1"/>
    </xf>
    <xf numFmtId="0" fontId="31" fillId="7" borderId="34" xfId="0" applyFont="1" applyFill="1" applyBorder="1" applyAlignment="1">
      <alignment wrapText="1"/>
    </xf>
    <xf numFmtId="0" fontId="10" fillId="0" borderId="3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4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6" borderId="26" xfId="0" applyFont="1" applyFill="1" applyBorder="1" applyAlignment="1">
      <alignment horizontal="center" vertical="center" wrapText="1"/>
    </xf>
    <xf numFmtId="0" fontId="19" fillId="6" borderId="68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2" fillId="0" borderId="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  <protection/>
    </xf>
    <xf numFmtId="0" fontId="6" fillId="0" borderId="32" xfId="20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30" xfId="20" applyFont="1" applyBorder="1" applyAlignment="1">
      <alignment horizontal="center" vertical="center" wrapText="1"/>
      <protection/>
    </xf>
    <xf numFmtId="0" fontId="19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5" fontId="6" fillId="3" borderId="1" xfId="24" applyNumberFormat="1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5" xfId="21"/>
    <cellStyle name="Čárka 2" xfId="22"/>
    <cellStyle name="normální 2 2" xfId="23"/>
    <cellStyle name="Měn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workbookViewId="0" topLeftCell="A17">
      <selection activeCell="AD17" sqref="AC17:AD18"/>
    </sheetView>
  </sheetViews>
  <sheetFormatPr defaultColWidth="9.140625" defaultRowHeight="15"/>
  <cols>
    <col min="1" max="1" width="47.7109375" style="2" customWidth="1"/>
    <col min="2" max="2" width="6.7109375" style="109" customWidth="1"/>
    <col min="3" max="3" width="8.28125" style="109" customWidth="1"/>
    <col min="4" max="4" width="6.8515625" style="109" customWidth="1"/>
    <col min="5" max="5" width="8.57421875" style="109" customWidth="1"/>
    <col min="6" max="6" width="7.421875" style="109" customWidth="1"/>
    <col min="7" max="7" width="8.7109375" style="109" customWidth="1"/>
    <col min="8" max="8" width="7.00390625" style="109" customWidth="1"/>
    <col min="9" max="11" width="9.140625" style="109" customWidth="1"/>
    <col min="12" max="13" width="8.7109375" style="1" customWidth="1"/>
    <col min="14" max="16384" width="9.140625" style="1" customWidth="1"/>
  </cols>
  <sheetData>
    <row r="1" spans="1:23" ht="25.5" customHeight="1">
      <c r="A1" s="390" t="s">
        <v>141</v>
      </c>
      <c r="B1" s="391"/>
      <c r="C1" s="391"/>
      <c r="D1" s="391"/>
      <c r="E1" s="391"/>
      <c r="F1" s="391"/>
      <c r="G1" s="391"/>
      <c r="H1" s="391"/>
      <c r="I1" s="391"/>
      <c r="J1" s="392"/>
      <c r="K1" s="393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</row>
    <row r="2" spans="1:23" s="4" customFormat="1" ht="38.25" customHeight="1">
      <c r="A2" s="397" t="s">
        <v>247</v>
      </c>
      <c r="B2" s="399"/>
      <c r="C2" s="394" t="s">
        <v>0</v>
      </c>
      <c r="D2" s="395"/>
      <c r="E2" s="394" t="s">
        <v>2</v>
      </c>
      <c r="F2" s="395"/>
      <c r="G2" s="394" t="s">
        <v>1</v>
      </c>
      <c r="H2" s="395"/>
      <c r="I2" s="394" t="s">
        <v>3</v>
      </c>
      <c r="J2" s="396"/>
      <c r="K2" s="98" t="s">
        <v>4</v>
      </c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13" s="4" customFormat="1" ht="13.5" customHeight="1" thickBot="1">
      <c r="A3" s="398"/>
      <c r="B3" s="400"/>
      <c r="C3" s="99" t="s">
        <v>7</v>
      </c>
      <c r="D3" s="99" t="s">
        <v>8</v>
      </c>
      <c r="E3" s="99" t="s">
        <v>7</v>
      </c>
      <c r="F3" s="99" t="s">
        <v>8</v>
      </c>
      <c r="G3" s="99" t="s">
        <v>7</v>
      </c>
      <c r="H3" s="99" t="s">
        <v>8</v>
      </c>
      <c r="I3" s="99" t="s">
        <v>7</v>
      </c>
      <c r="J3" s="99" t="s">
        <v>8</v>
      </c>
      <c r="K3" s="100"/>
      <c r="M3" s="17"/>
    </row>
    <row r="4" spans="1:11" ht="15">
      <c r="A4" s="404" t="s">
        <v>248</v>
      </c>
      <c r="B4" s="405"/>
      <c r="C4" s="405"/>
      <c r="D4" s="405"/>
      <c r="E4" s="405"/>
      <c r="F4" s="405"/>
      <c r="G4" s="405"/>
      <c r="H4" s="405"/>
      <c r="I4" s="405"/>
      <c r="J4" s="405"/>
      <c r="K4" s="101"/>
    </row>
    <row r="5" spans="1:11" ht="12.75" customHeight="1">
      <c r="A5" s="96" t="s">
        <v>195</v>
      </c>
      <c r="B5" s="111" t="s">
        <v>194</v>
      </c>
      <c r="C5" s="401"/>
      <c r="D5" s="402"/>
      <c r="E5" s="402"/>
      <c r="F5" s="402"/>
      <c r="G5" s="402"/>
      <c r="H5" s="402"/>
      <c r="I5" s="402"/>
      <c r="J5" s="402"/>
      <c r="K5" s="403"/>
    </row>
    <row r="6" spans="1:11" ht="12.75" customHeight="1">
      <c r="A6" s="45" t="s">
        <v>209</v>
      </c>
      <c r="B6" s="112" t="s">
        <v>196</v>
      </c>
      <c r="C6" s="102"/>
      <c r="D6" s="102"/>
      <c r="E6" s="102"/>
      <c r="F6" s="102"/>
      <c r="G6" s="102"/>
      <c r="H6" s="102"/>
      <c r="I6" s="102"/>
      <c r="J6" s="102"/>
      <c r="K6" s="103">
        <f>SUM(C6:J6)</f>
        <v>0</v>
      </c>
    </row>
    <row r="7" spans="1:11" ht="12.75" customHeight="1">
      <c r="A7" s="45" t="s">
        <v>210</v>
      </c>
      <c r="B7" s="112" t="s">
        <v>197</v>
      </c>
      <c r="C7" s="102"/>
      <c r="D7" s="102"/>
      <c r="E7" s="102"/>
      <c r="F7" s="102"/>
      <c r="G7" s="102"/>
      <c r="H7" s="102"/>
      <c r="I7" s="102"/>
      <c r="J7" s="104"/>
      <c r="K7" s="103">
        <f aca="true" t="shared" si="0" ref="K7:K16">SUM(C7:J7)</f>
        <v>0</v>
      </c>
    </row>
    <row r="8" spans="1:11" ht="12.75" customHeight="1">
      <c r="A8" s="45" t="s">
        <v>211</v>
      </c>
      <c r="B8" s="112" t="s">
        <v>198</v>
      </c>
      <c r="C8" s="102"/>
      <c r="D8" s="102"/>
      <c r="E8" s="102"/>
      <c r="F8" s="102"/>
      <c r="G8" s="102"/>
      <c r="H8" s="102"/>
      <c r="I8" s="102"/>
      <c r="J8" s="104"/>
      <c r="K8" s="103">
        <f t="shared" si="0"/>
        <v>0</v>
      </c>
    </row>
    <row r="9" spans="1:11" ht="12.75" customHeight="1">
      <c r="A9" s="45" t="s">
        <v>212</v>
      </c>
      <c r="B9" s="112" t="s">
        <v>199</v>
      </c>
      <c r="C9" s="102">
        <v>2</v>
      </c>
      <c r="D9" s="102">
        <v>2</v>
      </c>
      <c r="E9" s="102"/>
      <c r="F9" s="102"/>
      <c r="G9" s="102">
        <v>2</v>
      </c>
      <c r="H9" s="102"/>
      <c r="I9" s="102">
        <v>4</v>
      </c>
      <c r="J9" s="104">
        <v>4</v>
      </c>
      <c r="K9" s="103">
        <f t="shared" si="0"/>
        <v>14</v>
      </c>
    </row>
    <row r="10" spans="1:11" ht="12.75" customHeight="1">
      <c r="A10" s="45" t="s">
        <v>213</v>
      </c>
      <c r="B10" s="112" t="s">
        <v>200</v>
      </c>
      <c r="C10" s="102">
        <v>2</v>
      </c>
      <c r="D10" s="102">
        <v>2</v>
      </c>
      <c r="E10" s="102"/>
      <c r="F10" s="102"/>
      <c r="G10" s="102">
        <v>2</v>
      </c>
      <c r="H10" s="102"/>
      <c r="I10" s="102"/>
      <c r="J10" s="104"/>
      <c r="K10" s="103">
        <f t="shared" si="0"/>
        <v>6</v>
      </c>
    </row>
    <row r="11" spans="1:11" ht="12.75" customHeight="1">
      <c r="A11" s="45" t="s">
        <v>214</v>
      </c>
      <c r="B11" s="112" t="s">
        <v>201</v>
      </c>
      <c r="C11" s="102"/>
      <c r="D11" s="102"/>
      <c r="E11" s="102"/>
      <c r="F11" s="102"/>
      <c r="G11" s="102"/>
      <c r="H11" s="102"/>
      <c r="I11" s="102"/>
      <c r="J11" s="104"/>
      <c r="K11" s="103">
        <f t="shared" si="0"/>
        <v>0</v>
      </c>
    </row>
    <row r="12" spans="1:11" ht="12.75" customHeight="1">
      <c r="A12" s="45" t="s">
        <v>208</v>
      </c>
      <c r="B12" s="112" t="s">
        <v>202</v>
      </c>
      <c r="C12" s="102"/>
      <c r="D12" s="102"/>
      <c r="E12" s="102"/>
      <c r="F12" s="102"/>
      <c r="G12" s="102"/>
      <c r="H12" s="102"/>
      <c r="I12" s="102"/>
      <c r="J12" s="104"/>
      <c r="K12" s="103">
        <f t="shared" si="0"/>
        <v>0</v>
      </c>
    </row>
    <row r="13" spans="1:11" ht="12.75" customHeight="1">
      <c r="A13" s="45" t="s">
        <v>215</v>
      </c>
      <c r="B13" s="112" t="s">
        <v>203</v>
      </c>
      <c r="C13" s="102"/>
      <c r="D13" s="102"/>
      <c r="E13" s="102"/>
      <c r="F13" s="102"/>
      <c r="G13" s="102"/>
      <c r="H13" s="102"/>
      <c r="I13" s="102"/>
      <c r="J13" s="104"/>
      <c r="K13" s="103">
        <f t="shared" si="0"/>
        <v>0</v>
      </c>
    </row>
    <row r="14" spans="1:11" ht="12.75" customHeight="1">
      <c r="A14" s="45" t="s">
        <v>216</v>
      </c>
      <c r="B14" s="112" t="s">
        <v>204</v>
      </c>
      <c r="C14" s="102"/>
      <c r="D14" s="102"/>
      <c r="E14" s="102"/>
      <c r="F14" s="102"/>
      <c r="G14" s="102"/>
      <c r="H14" s="102"/>
      <c r="I14" s="102"/>
      <c r="J14" s="104"/>
      <c r="K14" s="103">
        <f t="shared" si="0"/>
        <v>0</v>
      </c>
    </row>
    <row r="15" spans="1:11" ht="12.75" customHeight="1">
      <c r="A15" s="45" t="s">
        <v>217</v>
      </c>
      <c r="B15" s="112" t="s">
        <v>205</v>
      </c>
      <c r="C15" s="102">
        <v>2</v>
      </c>
      <c r="D15" s="102">
        <v>2</v>
      </c>
      <c r="E15" s="102"/>
      <c r="F15" s="102"/>
      <c r="G15" s="102">
        <v>1</v>
      </c>
      <c r="H15" s="102"/>
      <c r="I15" s="102"/>
      <c r="J15" s="104"/>
      <c r="K15" s="103">
        <f t="shared" si="0"/>
        <v>5</v>
      </c>
    </row>
    <row r="16" spans="1:11" ht="12.75" customHeight="1">
      <c r="A16" s="45" t="s">
        <v>207</v>
      </c>
      <c r="B16" s="112" t="s">
        <v>206</v>
      </c>
      <c r="C16" s="102"/>
      <c r="D16" s="102"/>
      <c r="E16" s="102"/>
      <c r="F16" s="102"/>
      <c r="G16" s="102"/>
      <c r="H16" s="102"/>
      <c r="I16" s="102"/>
      <c r="J16" s="104"/>
      <c r="K16" s="103">
        <f t="shared" si="0"/>
        <v>0</v>
      </c>
    </row>
    <row r="17" spans="1:11" ht="12.75" customHeight="1">
      <c r="A17" s="59" t="s">
        <v>82</v>
      </c>
      <c r="B17" s="105" t="s">
        <v>83</v>
      </c>
      <c r="C17" s="105">
        <f>SUM(C6:C16)</f>
        <v>6</v>
      </c>
      <c r="D17" s="105">
        <f aca="true" t="shared" si="1" ref="D17:J17">SUM(D6:D16)</f>
        <v>6</v>
      </c>
      <c r="E17" s="105">
        <f t="shared" si="1"/>
        <v>0</v>
      </c>
      <c r="F17" s="105">
        <f t="shared" si="1"/>
        <v>0</v>
      </c>
      <c r="G17" s="105">
        <f t="shared" si="1"/>
        <v>5</v>
      </c>
      <c r="H17" s="105">
        <f t="shared" si="1"/>
        <v>0</v>
      </c>
      <c r="I17" s="105">
        <f t="shared" si="1"/>
        <v>4</v>
      </c>
      <c r="J17" s="105">
        <f t="shared" si="1"/>
        <v>4</v>
      </c>
      <c r="K17" s="114">
        <f>SUM(K6:K16)</f>
        <v>25</v>
      </c>
    </row>
    <row r="18" spans="1:11" ht="12.75" customHeight="1">
      <c r="A18" s="406" t="s">
        <v>249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8"/>
    </row>
    <row r="19" spans="1:11" ht="12.75" customHeight="1">
      <c r="A19" s="96" t="s">
        <v>195</v>
      </c>
      <c r="B19" s="111" t="s">
        <v>194</v>
      </c>
      <c r="C19" s="401"/>
      <c r="D19" s="402"/>
      <c r="E19" s="402"/>
      <c r="F19" s="402"/>
      <c r="G19" s="402"/>
      <c r="H19" s="402"/>
      <c r="I19" s="402"/>
      <c r="J19" s="402"/>
      <c r="K19" s="403"/>
    </row>
    <row r="20" spans="1:11" ht="12.75" customHeight="1">
      <c r="A20" s="45" t="s">
        <v>209</v>
      </c>
      <c r="B20" s="112" t="s">
        <v>196</v>
      </c>
      <c r="C20" s="102"/>
      <c r="D20" s="102"/>
      <c r="E20" s="102"/>
      <c r="F20" s="102"/>
      <c r="G20" s="102"/>
      <c r="H20" s="102"/>
      <c r="I20" s="102"/>
      <c r="J20" s="104"/>
      <c r="K20" s="103">
        <f>SUM(C20:J20)</f>
        <v>0</v>
      </c>
    </row>
    <row r="21" spans="1:11" ht="12.75" customHeight="1">
      <c r="A21" s="45" t="s">
        <v>210</v>
      </c>
      <c r="B21" s="112" t="s">
        <v>197</v>
      </c>
      <c r="C21" s="102"/>
      <c r="D21" s="102"/>
      <c r="E21" s="102"/>
      <c r="F21" s="102"/>
      <c r="G21" s="102"/>
      <c r="H21" s="102"/>
      <c r="I21" s="102"/>
      <c r="J21" s="104"/>
      <c r="K21" s="103">
        <f aca="true" t="shared" si="2" ref="K21:K30">SUM(C21:J21)</f>
        <v>0</v>
      </c>
    </row>
    <row r="22" spans="1:11" ht="12.75" customHeight="1">
      <c r="A22" s="45" t="s">
        <v>211</v>
      </c>
      <c r="B22" s="112" t="s">
        <v>198</v>
      </c>
      <c r="C22" s="102"/>
      <c r="D22" s="102"/>
      <c r="E22" s="102"/>
      <c r="F22" s="102"/>
      <c r="G22" s="102"/>
      <c r="H22" s="102"/>
      <c r="I22" s="102"/>
      <c r="J22" s="104"/>
      <c r="K22" s="103">
        <f t="shared" si="2"/>
        <v>0</v>
      </c>
    </row>
    <row r="23" spans="1:11" ht="12.75" customHeight="1">
      <c r="A23" s="45" t="s">
        <v>212</v>
      </c>
      <c r="B23" s="112" t="s">
        <v>199</v>
      </c>
      <c r="C23" s="102"/>
      <c r="D23" s="102"/>
      <c r="E23" s="102"/>
      <c r="F23" s="102"/>
      <c r="G23" s="102"/>
      <c r="H23" s="102"/>
      <c r="I23" s="102"/>
      <c r="J23" s="104"/>
      <c r="K23" s="103">
        <f t="shared" si="2"/>
        <v>0</v>
      </c>
    </row>
    <row r="24" spans="1:11" ht="12.75" customHeight="1">
      <c r="A24" s="45" t="s">
        <v>213</v>
      </c>
      <c r="B24" s="112" t="s">
        <v>200</v>
      </c>
      <c r="C24" s="102"/>
      <c r="D24" s="102"/>
      <c r="E24" s="102"/>
      <c r="F24" s="102"/>
      <c r="G24" s="102"/>
      <c r="H24" s="102"/>
      <c r="I24" s="102"/>
      <c r="J24" s="104"/>
      <c r="K24" s="103">
        <f t="shared" si="2"/>
        <v>0</v>
      </c>
    </row>
    <row r="25" spans="1:11" ht="12.75" customHeight="1">
      <c r="A25" s="45" t="s">
        <v>214</v>
      </c>
      <c r="B25" s="112" t="s">
        <v>201</v>
      </c>
      <c r="C25" s="102"/>
      <c r="D25" s="102"/>
      <c r="E25" s="102"/>
      <c r="F25" s="102"/>
      <c r="G25" s="102"/>
      <c r="H25" s="102"/>
      <c r="I25" s="102"/>
      <c r="J25" s="104"/>
      <c r="K25" s="103">
        <f t="shared" si="2"/>
        <v>0</v>
      </c>
    </row>
    <row r="26" spans="1:11" ht="12.75" customHeight="1">
      <c r="A26" s="45" t="s">
        <v>208</v>
      </c>
      <c r="B26" s="112" t="s">
        <v>202</v>
      </c>
      <c r="C26" s="102"/>
      <c r="D26" s="102"/>
      <c r="E26" s="102"/>
      <c r="F26" s="102"/>
      <c r="G26" s="102"/>
      <c r="H26" s="102"/>
      <c r="I26" s="102"/>
      <c r="J26" s="104"/>
      <c r="K26" s="103">
        <f t="shared" si="2"/>
        <v>0</v>
      </c>
    </row>
    <row r="27" spans="1:11" ht="12.75" customHeight="1">
      <c r="A27" s="45" t="s">
        <v>215</v>
      </c>
      <c r="B27" s="112" t="s">
        <v>203</v>
      </c>
      <c r="C27" s="102">
        <v>10</v>
      </c>
      <c r="D27" s="102">
        <v>8</v>
      </c>
      <c r="E27" s="102"/>
      <c r="F27" s="102"/>
      <c r="G27" s="102">
        <v>9</v>
      </c>
      <c r="H27" s="102">
        <v>7</v>
      </c>
      <c r="I27" s="102">
        <v>2</v>
      </c>
      <c r="J27" s="104">
        <v>2</v>
      </c>
      <c r="K27" s="103">
        <f t="shared" si="2"/>
        <v>38</v>
      </c>
    </row>
    <row r="28" spans="1:11" ht="12.75" customHeight="1">
      <c r="A28" s="45" t="s">
        <v>216</v>
      </c>
      <c r="B28" s="112" t="s">
        <v>204</v>
      </c>
      <c r="C28" s="102"/>
      <c r="D28" s="102"/>
      <c r="E28" s="102"/>
      <c r="F28" s="102"/>
      <c r="G28" s="102"/>
      <c r="H28" s="102"/>
      <c r="I28" s="102"/>
      <c r="J28" s="104"/>
      <c r="K28" s="103">
        <f t="shared" si="2"/>
        <v>0</v>
      </c>
    </row>
    <row r="29" spans="1:11" ht="12.75" customHeight="1">
      <c r="A29" s="45" t="s">
        <v>217</v>
      </c>
      <c r="B29" s="112" t="s">
        <v>205</v>
      </c>
      <c r="C29" s="106"/>
      <c r="D29" s="106"/>
      <c r="E29" s="106"/>
      <c r="F29" s="106"/>
      <c r="G29" s="106"/>
      <c r="H29" s="106"/>
      <c r="I29" s="106"/>
      <c r="J29" s="107"/>
      <c r="K29" s="108">
        <f t="shared" si="2"/>
        <v>0</v>
      </c>
    </row>
    <row r="30" spans="1:11" ht="12.75" customHeight="1">
      <c r="A30" s="45" t="s">
        <v>207</v>
      </c>
      <c r="B30" s="112" t="s">
        <v>206</v>
      </c>
      <c r="C30" s="106"/>
      <c r="D30" s="106"/>
      <c r="E30" s="106"/>
      <c r="F30" s="106"/>
      <c r="G30" s="106"/>
      <c r="H30" s="106"/>
      <c r="I30" s="106"/>
      <c r="J30" s="107"/>
      <c r="K30" s="108">
        <f t="shared" si="2"/>
        <v>0</v>
      </c>
    </row>
    <row r="31" spans="1:11" ht="12.75" customHeight="1">
      <c r="A31" s="59" t="s">
        <v>82</v>
      </c>
      <c r="B31" s="105" t="s">
        <v>83</v>
      </c>
      <c r="C31" s="105">
        <f>SUM(C20:C30)</f>
        <v>10</v>
      </c>
      <c r="D31" s="105">
        <f aca="true" t="shared" si="3" ref="D31:J31">SUM(D20:D30)</f>
        <v>8</v>
      </c>
      <c r="E31" s="105">
        <f t="shared" si="3"/>
        <v>0</v>
      </c>
      <c r="F31" s="105">
        <f t="shared" si="3"/>
        <v>0</v>
      </c>
      <c r="G31" s="105">
        <f t="shared" si="3"/>
        <v>9</v>
      </c>
      <c r="H31" s="105">
        <f t="shared" si="3"/>
        <v>7</v>
      </c>
      <c r="I31" s="105">
        <f t="shared" si="3"/>
        <v>2</v>
      </c>
      <c r="J31" s="105">
        <f t="shared" si="3"/>
        <v>2</v>
      </c>
      <c r="K31" s="114">
        <f>SUM(K20:K30)</f>
        <v>38</v>
      </c>
    </row>
    <row r="32" spans="1:11" ht="12.75" customHeight="1">
      <c r="A32" s="406" t="s">
        <v>250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10"/>
    </row>
    <row r="33" spans="1:11" ht="12.75" customHeight="1">
      <c r="A33" s="96" t="s">
        <v>195</v>
      </c>
      <c r="B33" s="111" t="s">
        <v>194</v>
      </c>
      <c r="C33" s="401"/>
      <c r="D33" s="402"/>
      <c r="E33" s="402"/>
      <c r="F33" s="402"/>
      <c r="G33" s="402"/>
      <c r="H33" s="402"/>
      <c r="I33" s="402"/>
      <c r="J33" s="402"/>
      <c r="K33" s="403"/>
    </row>
    <row r="34" spans="1:11" ht="12.75" customHeight="1">
      <c r="A34" s="45" t="s">
        <v>209</v>
      </c>
      <c r="B34" s="112" t="s">
        <v>196</v>
      </c>
      <c r="C34" s="102"/>
      <c r="D34" s="102"/>
      <c r="E34" s="102"/>
      <c r="F34" s="102"/>
      <c r="G34" s="102"/>
      <c r="H34" s="102"/>
      <c r="I34" s="102"/>
      <c r="J34" s="102"/>
      <c r="K34" s="103">
        <f>SUM(C34:J34)</f>
        <v>0</v>
      </c>
    </row>
    <row r="35" spans="1:11" ht="12.75" customHeight="1">
      <c r="A35" s="45" t="s">
        <v>210</v>
      </c>
      <c r="B35" s="112" t="s">
        <v>197</v>
      </c>
      <c r="C35" s="102"/>
      <c r="D35" s="102"/>
      <c r="E35" s="102"/>
      <c r="F35" s="102"/>
      <c r="G35" s="102"/>
      <c r="H35" s="102"/>
      <c r="I35" s="102"/>
      <c r="J35" s="104"/>
      <c r="K35" s="103">
        <f aca="true" t="shared" si="4" ref="K35:K44">SUM(C35:J35)</f>
        <v>0</v>
      </c>
    </row>
    <row r="36" spans="1:11" ht="12.75" customHeight="1">
      <c r="A36" s="45" t="s">
        <v>211</v>
      </c>
      <c r="B36" s="112" t="s">
        <v>198</v>
      </c>
      <c r="C36" s="102">
        <v>3</v>
      </c>
      <c r="D36" s="102"/>
      <c r="E36" s="102"/>
      <c r="F36" s="102"/>
      <c r="G36" s="102">
        <v>5</v>
      </c>
      <c r="H36" s="102"/>
      <c r="I36" s="102">
        <v>2</v>
      </c>
      <c r="J36" s="104">
        <v>2</v>
      </c>
      <c r="K36" s="103">
        <f t="shared" si="4"/>
        <v>12</v>
      </c>
    </row>
    <row r="37" spans="1:11" ht="12.75" customHeight="1">
      <c r="A37" s="45" t="s">
        <v>212</v>
      </c>
      <c r="B37" s="112" t="s">
        <v>199</v>
      </c>
      <c r="C37" s="102"/>
      <c r="D37" s="102"/>
      <c r="E37" s="102"/>
      <c r="F37" s="102"/>
      <c r="G37" s="102"/>
      <c r="H37" s="102"/>
      <c r="I37" s="102"/>
      <c r="J37" s="104"/>
      <c r="K37" s="103">
        <f t="shared" si="4"/>
        <v>0</v>
      </c>
    </row>
    <row r="38" spans="1:11" ht="12.75" customHeight="1">
      <c r="A38" s="45" t="s">
        <v>213</v>
      </c>
      <c r="B38" s="112" t="s">
        <v>200</v>
      </c>
      <c r="C38" s="102"/>
      <c r="D38" s="102"/>
      <c r="E38" s="102"/>
      <c r="F38" s="102"/>
      <c r="G38" s="102"/>
      <c r="H38" s="102"/>
      <c r="I38" s="102"/>
      <c r="J38" s="104"/>
      <c r="K38" s="103">
        <f t="shared" si="4"/>
        <v>0</v>
      </c>
    </row>
    <row r="39" spans="1:11" ht="12.75" customHeight="1">
      <c r="A39" s="45" t="s">
        <v>214</v>
      </c>
      <c r="B39" s="112" t="s">
        <v>201</v>
      </c>
      <c r="C39" s="102"/>
      <c r="D39" s="102"/>
      <c r="E39" s="102"/>
      <c r="F39" s="102"/>
      <c r="G39" s="102"/>
      <c r="H39" s="102"/>
      <c r="I39" s="102"/>
      <c r="J39" s="104"/>
      <c r="K39" s="103">
        <f t="shared" si="4"/>
        <v>0</v>
      </c>
    </row>
    <row r="40" spans="1:11" ht="12.75" customHeight="1">
      <c r="A40" s="45" t="s">
        <v>208</v>
      </c>
      <c r="B40" s="112" t="s">
        <v>202</v>
      </c>
      <c r="C40" s="102"/>
      <c r="D40" s="102"/>
      <c r="E40" s="102"/>
      <c r="F40" s="102"/>
      <c r="G40" s="102"/>
      <c r="H40" s="102"/>
      <c r="I40" s="102"/>
      <c r="J40" s="104"/>
      <c r="K40" s="103">
        <f t="shared" si="4"/>
        <v>0</v>
      </c>
    </row>
    <row r="41" spans="1:11" ht="12.75" customHeight="1">
      <c r="A41" s="45" t="s">
        <v>215</v>
      </c>
      <c r="B41" s="112" t="s">
        <v>203</v>
      </c>
      <c r="C41" s="102"/>
      <c r="D41" s="102"/>
      <c r="E41" s="102"/>
      <c r="F41" s="102"/>
      <c r="G41" s="102"/>
      <c r="H41" s="102"/>
      <c r="I41" s="102"/>
      <c r="J41" s="104"/>
      <c r="K41" s="103">
        <f t="shared" si="4"/>
        <v>0</v>
      </c>
    </row>
    <row r="42" spans="1:11" ht="12.75" customHeight="1">
      <c r="A42" s="45" t="s">
        <v>216</v>
      </c>
      <c r="B42" s="112" t="s">
        <v>204</v>
      </c>
      <c r="C42" s="102"/>
      <c r="D42" s="102"/>
      <c r="E42" s="102"/>
      <c r="F42" s="102"/>
      <c r="G42" s="102"/>
      <c r="H42" s="102"/>
      <c r="I42" s="102"/>
      <c r="J42" s="104"/>
      <c r="K42" s="103">
        <f t="shared" si="4"/>
        <v>0</v>
      </c>
    </row>
    <row r="43" spans="1:11" ht="12.75" customHeight="1">
      <c r="A43" s="45" t="s">
        <v>217</v>
      </c>
      <c r="B43" s="112" t="s">
        <v>205</v>
      </c>
      <c r="C43" s="102"/>
      <c r="D43" s="102"/>
      <c r="E43" s="102"/>
      <c r="F43" s="102"/>
      <c r="G43" s="102"/>
      <c r="H43" s="102"/>
      <c r="I43" s="102"/>
      <c r="J43" s="104"/>
      <c r="K43" s="103">
        <f t="shared" si="4"/>
        <v>0</v>
      </c>
    </row>
    <row r="44" spans="1:11" ht="12.75" customHeight="1">
      <c r="A44" s="45" t="s">
        <v>207</v>
      </c>
      <c r="B44" s="112" t="s">
        <v>206</v>
      </c>
      <c r="C44" s="102"/>
      <c r="D44" s="102"/>
      <c r="E44" s="102"/>
      <c r="F44" s="102"/>
      <c r="G44" s="102"/>
      <c r="H44" s="102"/>
      <c r="I44" s="102"/>
      <c r="J44" s="104"/>
      <c r="K44" s="103">
        <f t="shared" si="4"/>
        <v>0</v>
      </c>
    </row>
    <row r="45" spans="1:11" ht="12.75" customHeight="1">
      <c r="A45" s="59" t="s">
        <v>82</v>
      </c>
      <c r="B45" s="105" t="s">
        <v>83</v>
      </c>
      <c r="C45" s="105">
        <f>SUM(C34:C44)</f>
        <v>3</v>
      </c>
      <c r="D45" s="105">
        <f aca="true" t="shared" si="5" ref="D45:J45">SUM(D34:D44)</f>
        <v>0</v>
      </c>
      <c r="E45" s="105">
        <f t="shared" si="5"/>
        <v>0</v>
      </c>
      <c r="F45" s="105">
        <f t="shared" si="5"/>
        <v>0</v>
      </c>
      <c r="G45" s="105">
        <f t="shared" si="5"/>
        <v>5</v>
      </c>
      <c r="H45" s="105">
        <f t="shared" si="5"/>
        <v>0</v>
      </c>
      <c r="I45" s="105">
        <f t="shared" si="5"/>
        <v>2</v>
      </c>
      <c r="J45" s="105">
        <f t="shared" si="5"/>
        <v>2</v>
      </c>
      <c r="K45" s="114">
        <f>SUM(K34:K44)</f>
        <v>12</v>
      </c>
    </row>
    <row r="46" spans="1:11" ht="12.75" customHeight="1">
      <c r="A46" s="406" t="s">
        <v>251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2"/>
    </row>
    <row r="47" spans="1:11" ht="12.75" customHeight="1">
      <c r="A47" s="96" t="s">
        <v>195</v>
      </c>
      <c r="B47" s="111" t="s">
        <v>194</v>
      </c>
      <c r="C47" s="401"/>
      <c r="D47" s="402"/>
      <c r="E47" s="402"/>
      <c r="F47" s="402"/>
      <c r="G47" s="402"/>
      <c r="H47" s="402"/>
      <c r="I47" s="402"/>
      <c r="J47" s="402"/>
      <c r="K47" s="403"/>
    </row>
    <row r="48" spans="1:11" ht="12.75" customHeight="1">
      <c r="A48" s="45" t="s">
        <v>209</v>
      </c>
      <c r="B48" s="112" t="s">
        <v>196</v>
      </c>
      <c r="C48" s="102"/>
      <c r="D48" s="102"/>
      <c r="E48" s="102"/>
      <c r="F48" s="102"/>
      <c r="G48" s="102"/>
      <c r="H48" s="102"/>
      <c r="I48" s="102"/>
      <c r="J48" s="104"/>
      <c r="K48" s="103">
        <f>SUM(C48:J48)</f>
        <v>0</v>
      </c>
    </row>
    <row r="49" spans="1:11" ht="12.75" customHeight="1">
      <c r="A49" s="45" t="s">
        <v>210</v>
      </c>
      <c r="B49" s="112" t="s">
        <v>197</v>
      </c>
      <c r="C49" s="102"/>
      <c r="D49" s="102"/>
      <c r="E49" s="102"/>
      <c r="F49" s="102"/>
      <c r="G49" s="102">
        <v>1</v>
      </c>
      <c r="H49" s="102">
        <v>1</v>
      </c>
      <c r="I49" s="102"/>
      <c r="J49" s="104"/>
      <c r="K49" s="103">
        <f aca="true" t="shared" si="6" ref="K49:K58">SUM(C49:J49)</f>
        <v>2</v>
      </c>
    </row>
    <row r="50" spans="1:11" ht="12.75" customHeight="1">
      <c r="A50" s="45" t="s">
        <v>211</v>
      </c>
      <c r="B50" s="112" t="s">
        <v>198</v>
      </c>
      <c r="C50" s="102"/>
      <c r="D50" s="102"/>
      <c r="E50" s="102"/>
      <c r="F50" s="102"/>
      <c r="G50" s="102"/>
      <c r="H50" s="102"/>
      <c r="I50" s="102"/>
      <c r="J50" s="104"/>
      <c r="K50" s="103">
        <f t="shared" si="6"/>
        <v>0</v>
      </c>
    </row>
    <row r="51" spans="1:11" ht="12.75" customHeight="1">
      <c r="A51" s="45" t="s">
        <v>212</v>
      </c>
      <c r="B51" s="112" t="s">
        <v>199</v>
      </c>
      <c r="C51" s="102"/>
      <c r="D51" s="102"/>
      <c r="E51" s="102"/>
      <c r="F51" s="102"/>
      <c r="G51" s="102"/>
      <c r="H51" s="102"/>
      <c r="I51" s="102"/>
      <c r="J51" s="104"/>
      <c r="K51" s="103">
        <f t="shared" si="6"/>
        <v>0</v>
      </c>
    </row>
    <row r="52" spans="1:11" ht="12.75" customHeight="1">
      <c r="A52" s="45" t="s">
        <v>213</v>
      </c>
      <c r="B52" s="112" t="s">
        <v>200</v>
      </c>
      <c r="C52" s="102"/>
      <c r="D52" s="102"/>
      <c r="E52" s="102"/>
      <c r="F52" s="102"/>
      <c r="G52" s="102">
        <v>1</v>
      </c>
      <c r="H52" s="102">
        <v>1</v>
      </c>
      <c r="I52" s="102"/>
      <c r="J52" s="104"/>
      <c r="K52" s="103">
        <f t="shared" si="6"/>
        <v>2</v>
      </c>
    </row>
    <row r="53" spans="1:11" ht="12.75" customHeight="1">
      <c r="A53" s="45" t="s">
        <v>214</v>
      </c>
      <c r="B53" s="112" t="s">
        <v>201</v>
      </c>
      <c r="C53" s="102"/>
      <c r="D53" s="102"/>
      <c r="E53" s="102"/>
      <c r="F53" s="102"/>
      <c r="G53" s="102"/>
      <c r="H53" s="102"/>
      <c r="I53" s="102"/>
      <c r="J53" s="104"/>
      <c r="K53" s="103">
        <f t="shared" si="6"/>
        <v>0</v>
      </c>
    </row>
    <row r="54" spans="1:11" ht="12.75" customHeight="1">
      <c r="A54" s="45" t="s">
        <v>208</v>
      </c>
      <c r="B54" s="112" t="s">
        <v>202</v>
      </c>
      <c r="C54" s="102"/>
      <c r="D54" s="102"/>
      <c r="E54" s="102"/>
      <c r="F54" s="102"/>
      <c r="G54" s="102"/>
      <c r="H54" s="102"/>
      <c r="I54" s="102"/>
      <c r="J54" s="104"/>
      <c r="K54" s="103">
        <f t="shared" si="6"/>
        <v>0</v>
      </c>
    </row>
    <row r="55" spans="1:11" ht="12.75" customHeight="1">
      <c r="A55" s="45" t="s">
        <v>215</v>
      </c>
      <c r="B55" s="112" t="s">
        <v>203</v>
      </c>
      <c r="C55" s="102"/>
      <c r="D55" s="102"/>
      <c r="E55" s="102"/>
      <c r="F55" s="102"/>
      <c r="G55" s="102"/>
      <c r="H55" s="102"/>
      <c r="I55" s="102"/>
      <c r="J55" s="104"/>
      <c r="K55" s="103">
        <f t="shared" si="6"/>
        <v>0</v>
      </c>
    </row>
    <row r="56" spans="1:11" ht="12.75" customHeight="1">
      <c r="A56" s="45" t="s">
        <v>216</v>
      </c>
      <c r="B56" s="112" t="s">
        <v>204</v>
      </c>
      <c r="C56" s="102"/>
      <c r="D56" s="102"/>
      <c r="E56" s="102"/>
      <c r="F56" s="102"/>
      <c r="G56" s="102"/>
      <c r="H56" s="102"/>
      <c r="I56" s="102"/>
      <c r="J56" s="104"/>
      <c r="K56" s="103">
        <f t="shared" si="6"/>
        <v>0</v>
      </c>
    </row>
    <row r="57" spans="1:11" ht="12.75" customHeight="1">
      <c r="A57" s="45" t="s">
        <v>217</v>
      </c>
      <c r="B57" s="112" t="s">
        <v>205</v>
      </c>
      <c r="C57" s="106">
        <v>10</v>
      </c>
      <c r="D57" s="106">
        <v>7</v>
      </c>
      <c r="E57" s="106"/>
      <c r="F57" s="106"/>
      <c r="G57" s="106"/>
      <c r="H57" s="106"/>
      <c r="I57" s="106"/>
      <c r="J57" s="107"/>
      <c r="K57" s="108">
        <f t="shared" si="6"/>
        <v>17</v>
      </c>
    </row>
    <row r="58" spans="1:11" ht="12.75" customHeight="1">
      <c r="A58" s="45" t="s">
        <v>207</v>
      </c>
      <c r="B58" s="112" t="s">
        <v>206</v>
      </c>
      <c r="C58" s="106"/>
      <c r="D58" s="106"/>
      <c r="E58" s="106"/>
      <c r="F58" s="106"/>
      <c r="G58" s="106"/>
      <c r="H58" s="106"/>
      <c r="I58" s="106"/>
      <c r="J58" s="107"/>
      <c r="K58" s="108">
        <f t="shared" si="6"/>
        <v>0</v>
      </c>
    </row>
    <row r="59" spans="1:11" ht="12.75" customHeight="1">
      <c r="A59" s="59" t="s">
        <v>82</v>
      </c>
      <c r="B59" s="105" t="s">
        <v>83</v>
      </c>
      <c r="C59" s="105">
        <f>SUM(C48:C58)</f>
        <v>10</v>
      </c>
      <c r="D59" s="105">
        <f aca="true" t="shared" si="7" ref="D59:J59">SUM(D48:D58)</f>
        <v>7</v>
      </c>
      <c r="E59" s="105">
        <f t="shared" si="7"/>
        <v>0</v>
      </c>
      <c r="F59" s="105">
        <f t="shared" si="7"/>
        <v>0</v>
      </c>
      <c r="G59" s="105">
        <f t="shared" si="7"/>
        <v>2</v>
      </c>
      <c r="H59" s="105">
        <f t="shared" si="7"/>
        <v>2</v>
      </c>
      <c r="I59" s="105">
        <f t="shared" si="7"/>
        <v>0</v>
      </c>
      <c r="J59" s="105">
        <f t="shared" si="7"/>
        <v>0</v>
      </c>
      <c r="K59" s="114">
        <f>SUM(K48:K58)</f>
        <v>21</v>
      </c>
    </row>
    <row r="60" spans="1:11" ht="12.75" customHeight="1">
      <c r="A60" s="406" t="s">
        <v>252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2"/>
    </row>
    <row r="61" spans="1:11" ht="12.75" customHeight="1">
      <c r="A61" s="96" t="s">
        <v>195</v>
      </c>
      <c r="B61" s="111" t="s">
        <v>194</v>
      </c>
      <c r="C61" s="401"/>
      <c r="D61" s="402"/>
      <c r="E61" s="402"/>
      <c r="F61" s="402"/>
      <c r="G61" s="402"/>
      <c r="H61" s="402"/>
      <c r="I61" s="402"/>
      <c r="J61" s="402"/>
      <c r="K61" s="403"/>
    </row>
    <row r="62" spans="1:11" ht="12.75" customHeight="1">
      <c r="A62" s="45" t="s">
        <v>209</v>
      </c>
      <c r="B62" s="112" t="s">
        <v>196</v>
      </c>
      <c r="C62" s="102"/>
      <c r="D62" s="102"/>
      <c r="E62" s="102"/>
      <c r="F62" s="102"/>
      <c r="G62" s="102"/>
      <c r="H62" s="102"/>
      <c r="I62" s="102"/>
      <c r="J62" s="102"/>
      <c r="K62" s="103">
        <f>SUM(C62:J62)</f>
        <v>0</v>
      </c>
    </row>
    <row r="63" spans="1:11" ht="12.75" customHeight="1">
      <c r="A63" s="45" t="s">
        <v>210</v>
      </c>
      <c r="B63" s="112" t="s">
        <v>197</v>
      </c>
      <c r="C63" s="102"/>
      <c r="D63" s="102"/>
      <c r="E63" s="102"/>
      <c r="F63" s="102"/>
      <c r="G63" s="102"/>
      <c r="H63" s="102"/>
      <c r="I63" s="102"/>
      <c r="J63" s="104"/>
      <c r="K63" s="103">
        <f aca="true" t="shared" si="8" ref="K63:K72">SUM(C63:J63)</f>
        <v>0</v>
      </c>
    </row>
    <row r="64" spans="1:11" ht="12.75" customHeight="1">
      <c r="A64" s="45" t="s">
        <v>211</v>
      </c>
      <c r="B64" s="112" t="s">
        <v>198</v>
      </c>
      <c r="C64" s="102"/>
      <c r="D64" s="102"/>
      <c r="E64" s="102"/>
      <c r="F64" s="102"/>
      <c r="G64" s="102"/>
      <c r="H64" s="102"/>
      <c r="I64" s="102"/>
      <c r="J64" s="104"/>
      <c r="K64" s="103">
        <f t="shared" si="8"/>
        <v>0</v>
      </c>
    </row>
    <row r="65" spans="1:11" ht="12.75" customHeight="1">
      <c r="A65" s="45" t="s">
        <v>212</v>
      </c>
      <c r="B65" s="112" t="s">
        <v>199</v>
      </c>
      <c r="C65" s="102"/>
      <c r="D65" s="102"/>
      <c r="E65" s="102"/>
      <c r="F65" s="102"/>
      <c r="G65" s="102"/>
      <c r="H65" s="102"/>
      <c r="I65" s="102"/>
      <c r="J65" s="104"/>
      <c r="K65" s="103">
        <f t="shared" si="8"/>
        <v>0</v>
      </c>
    </row>
    <row r="66" spans="1:11" ht="12.75" customHeight="1">
      <c r="A66" s="45" t="s">
        <v>213</v>
      </c>
      <c r="B66" s="112" t="s">
        <v>200</v>
      </c>
      <c r="C66" s="102"/>
      <c r="D66" s="102"/>
      <c r="E66" s="102"/>
      <c r="F66" s="102"/>
      <c r="G66" s="102"/>
      <c r="H66" s="102"/>
      <c r="I66" s="102"/>
      <c r="J66" s="104"/>
      <c r="K66" s="103">
        <f t="shared" si="8"/>
        <v>0</v>
      </c>
    </row>
    <row r="67" spans="1:11" ht="12.75" customHeight="1">
      <c r="A67" s="45" t="s">
        <v>214</v>
      </c>
      <c r="B67" s="112" t="s">
        <v>201</v>
      </c>
      <c r="C67" s="102">
        <v>3</v>
      </c>
      <c r="D67" s="102">
        <v>3</v>
      </c>
      <c r="E67" s="102"/>
      <c r="F67" s="102"/>
      <c r="G67" s="102">
        <v>2</v>
      </c>
      <c r="H67" s="102">
        <v>1</v>
      </c>
      <c r="I67" s="102">
        <v>2</v>
      </c>
      <c r="J67" s="104">
        <v>1</v>
      </c>
      <c r="K67" s="103">
        <f t="shared" si="8"/>
        <v>12</v>
      </c>
    </row>
    <row r="68" spans="1:11" ht="12.75" customHeight="1">
      <c r="A68" s="45" t="s">
        <v>208</v>
      </c>
      <c r="B68" s="112" t="s">
        <v>202</v>
      </c>
      <c r="C68" s="102"/>
      <c r="D68" s="102"/>
      <c r="E68" s="102"/>
      <c r="F68" s="102"/>
      <c r="G68" s="102"/>
      <c r="H68" s="102"/>
      <c r="I68" s="102"/>
      <c r="J68" s="104"/>
      <c r="K68" s="103">
        <f t="shared" si="8"/>
        <v>0</v>
      </c>
    </row>
    <row r="69" spans="1:11" ht="12.75" customHeight="1">
      <c r="A69" s="45" t="s">
        <v>215</v>
      </c>
      <c r="B69" s="112" t="s">
        <v>203</v>
      </c>
      <c r="C69" s="102"/>
      <c r="D69" s="102"/>
      <c r="E69" s="102"/>
      <c r="F69" s="102"/>
      <c r="G69" s="102">
        <v>1</v>
      </c>
      <c r="H69" s="102"/>
      <c r="I69" s="102"/>
      <c r="J69" s="104"/>
      <c r="K69" s="103">
        <f t="shared" si="8"/>
        <v>1</v>
      </c>
    </row>
    <row r="70" spans="1:11" ht="12.75" customHeight="1">
      <c r="A70" s="45" t="s">
        <v>216</v>
      </c>
      <c r="B70" s="112" t="s">
        <v>204</v>
      </c>
      <c r="C70" s="102"/>
      <c r="D70" s="102"/>
      <c r="E70" s="102"/>
      <c r="F70" s="102"/>
      <c r="G70" s="102"/>
      <c r="H70" s="102"/>
      <c r="I70" s="102"/>
      <c r="J70" s="104"/>
      <c r="K70" s="103">
        <f t="shared" si="8"/>
        <v>0</v>
      </c>
    </row>
    <row r="71" spans="1:11" ht="12.75" customHeight="1">
      <c r="A71" s="45" t="s">
        <v>217</v>
      </c>
      <c r="B71" s="112" t="s">
        <v>205</v>
      </c>
      <c r="C71" s="102"/>
      <c r="D71" s="102"/>
      <c r="E71" s="102"/>
      <c r="F71" s="102"/>
      <c r="G71" s="102"/>
      <c r="H71" s="102"/>
      <c r="I71" s="102"/>
      <c r="J71" s="104"/>
      <c r="K71" s="103">
        <f t="shared" si="8"/>
        <v>0</v>
      </c>
    </row>
    <row r="72" spans="1:11" ht="12.75" customHeight="1">
      <c r="A72" s="45" t="s">
        <v>207</v>
      </c>
      <c r="B72" s="112" t="s">
        <v>206</v>
      </c>
      <c r="C72" s="102"/>
      <c r="D72" s="102"/>
      <c r="E72" s="102"/>
      <c r="F72" s="102"/>
      <c r="G72" s="102"/>
      <c r="H72" s="102"/>
      <c r="I72" s="102"/>
      <c r="J72" s="104"/>
      <c r="K72" s="103">
        <f t="shared" si="8"/>
        <v>0</v>
      </c>
    </row>
    <row r="73" spans="1:11" ht="12.75" customHeight="1">
      <c r="A73" s="59" t="s">
        <v>82</v>
      </c>
      <c r="B73" s="105" t="s">
        <v>83</v>
      </c>
      <c r="C73" s="105">
        <f>SUM(C62:C72)</f>
        <v>3</v>
      </c>
      <c r="D73" s="105">
        <f aca="true" t="shared" si="9" ref="D73:J73">SUM(D62:D72)</f>
        <v>3</v>
      </c>
      <c r="E73" s="105">
        <f t="shared" si="9"/>
        <v>0</v>
      </c>
      <c r="F73" s="105">
        <f t="shared" si="9"/>
        <v>0</v>
      </c>
      <c r="G73" s="105">
        <f t="shared" si="9"/>
        <v>3</v>
      </c>
      <c r="H73" s="105">
        <f t="shared" si="9"/>
        <v>1</v>
      </c>
      <c r="I73" s="105">
        <f t="shared" si="9"/>
        <v>2</v>
      </c>
      <c r="J73" s="105">
        <f t="shared" si="9"/>
        <v>1</v>
      </c>
      <c r="K73" s="114">
        <f>SUM(K62:K72)</f>
        <v>13</v>
      </c>
    </row>
    <row r="74" spans="1:11" ht="12.75" customHeight="1">
      <c r="A74" s="406" t="s">
        <v>253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2"/>
    </row>
    <row r="75" spans="1:11" ht="12.75" customHeight="1">
      <c r="A75" s="96" t="s">
        <v>195</v>
      </c>
      <c r="B75" s="111" t="s">
        <v>194</v>
      </c>
      <c r="C75" s="401"/>
      <c r="D75" s="402"/>
      <c r="E75" s="402"/>
      <c r="F75" s="402"/>
      <c r="G75" s="402"/>
      <c r="H75" s="402"/>
      <c r="I75" s="402"/>
      <c r="J75" s="402"/>
      <c r="K75" s="403"/>
    </row>
    <row r="76" spans="1:11" ht="12.75" customHeight="1">
      <c r="A76" s="45" t="s">
        <v>209</v>
      </c>
      <c r="B76" s="112" t="s">
        <v>196</v>
      </c>
      <c r="C76" s="102"/>
      <c r="D76" s="102"/>
      <c r="E76" s="102"/>
      <c r="F76" s="102"/>
      <c r="G76" s="102"/>
      <c r="H76" s="102"/>
      <c r="I76" s="102"/>
      <c r="J76" s="104"/>
      <c r="K76" s="103">
        <f>SUM(C76:J76)</f>
        <v>0</v>
      </c>
    </row>
    <row r="77" spans="1:11" ht="12.75" customHeight="1">
      <c r="A77" s="45" t="s">
        <v>210</v>
      </c>
      <c r="B77" s="112" t="s">
        <v>197</v>
      </c>
      <c r="C77" s="102">
        <v>3</v>
      </c>
      <c r="D77" s="102">
        <v>3</v>
      </c>
      <c r="E77" s="102"/>
      <c r="F77" s="102"/>
      <c r="G77" s="102">
        <v>4</v>
      </c>
      <c r="H77" s="102">
        <v>4</v>
      </c>
      <c r="I77" s="102"/>
      <c r="J77" s="104"/>
      <c r="K77" s="103">
        <f aca="true" t="shared" si="10" ref="K77:K86">SUM(C77:J77)</f>
        <v>14</v>
      </c>
    </row>
    <row r="78" spans="1:11" ht="12.75" customHeight="1">
      <c r="A78" s="45" t="s">
        <v>211</v>
      </c>
      <c r="B78" s="112" t="s">
        <v>198</v>
      </c>
      <c r="C78" s="102">
        <v>9</v>
      </c>
      <c r="D78" s="102">
        <v>4</v>
      </c>
      <c r="E78" s="102"/>
      <c r="F78" s="102"/>
      <c r="G78" s="102">
        <v>6</v>
      </c>
      <c r="H78" s="102">
        <v>5</v>
      </c>
      <c r="I78" s="102">
        <v>5</v>
      </c>
      <c r="J78" s="104">
        <v>5</v>
      </c>
      <c r="K78" s="103">
        <f t="shared" si="10"/>
        <v>34</v>
      </c>
    </row>
    <row r="79" spans="1:11" ht="12.75" customHeight="1">
      <c r="A79" s="45" t="s">
        <v>212</v>
      </c>
      <c r="B79" s="112" t="s">
        <v>199</v>
      </c>
      <c r="C79" s="102">
        <v>4</v>
      </c>
      <c r="D79" s="102">
        <v>2</v>
      </c>
      <c r="E79" s="102"/>
      <c r="F79" s="102"/>
      <c r="G79" s="102">
        <v>2</v>
      </c>
      <c r="H79" s="102"/>
      <c r="I79" s="102"/>
      <c r="J79" s="104"/>
      <c r="K79" s="103">
        <f t="shared" si="10"/>
        <v>8</v>
      </c>
    </row>
    <row r="80" spans="1:11" ht="12.75" customHeight="1">
      <c r="A80" s="45" t="s">
        <v>213</v>
      </c>
      <c r="B80" s="112" t="s">
        <v>200</v>
      </c>
      <c r="C80" s="102"/>
      <c r="D80" s="102"/>
      <c r="E80" s="102"/>
      <c r="F80" s="102"/>
      <c r="G80" s="102"/>
      <c r="H80" s="102"/>
      <c r="I80" s="102"/>
      <c r="J80" s="104"/>
      <c r="K80" s="103">
        <f t="shared" si="10"/>
        <v>0</v>
      </c>
    </row>
    <row r="81" spans="1:11" ht="12.75" customHeight="1">
      <c r="A81" s="45" t="s">
        <v>214</v>
      </c>
      <c r="B81" s="112" t="s">
        <v>201</v>
      </c>
      <c r="C81" s="102"/>
      <c r="D81" s="102"/>
      <c r="E81" s="102"/>
      <c r="F81" s="102"/>
      <c r="G81" s="102"/>
      <c r="H81" s="102"/>
      <c r="I81" s="102"/>
      <c r="J81" s="104"/>
      <c r="K81" s="103">
        <f t="shared" si="10"/>
        <v>0</v>
      </c>
    </row>
    <row r="82" spans="1:11" ht="12.75" customHeight="1">
      <c r="A82" s="45" t="s">
        <v>208</v>
      </c>
      <c r="B82" s="112" t="s">
        <v>202</v>
      </c>
      <c r="C82" s="102"/>
      <c r="D82" s="102"/>
      <c r="E82" s="102"/>
      <c r="F82" s="102"/>
      <c r="G82" s="102"/>
      <c r="H82" s="102"/>
      <c r="I82" s="102"/>
      <c r="J82" s="104"/>
      <c r="K82" s="103">
        <f t="shared" si="10"/>
        <v>0</v>
      </c>
    </row>
    <row r="83" spans="1:11" ht="12.75" customHeight="1">
      <c r="A83" s="45" t="s">
        <v>215</v>
      </c>
      <c r="B83" s="112" t="s">
        <v>203</v>
      </c>
      <c r="C83" s="102"/>
      <c r="D83" s="102"/>
      <c r="E83" s="102"/>
      <c r="F83" s="102"/>
      <c r="G83" s="102"/>
      <c r="H83" s="102"/>
      <c r="I83" s="102"/>
      <c r="J83" s="104"/>
      <c r="K83" s="103">
        <f t="shared" si="10"/>
        <v>0</v>
      </c>
    </row>
    <row r="84" spans="1:11" ht="12.75" customHeight="1">
      <c r="A84" s="45" t="s">
        <v>216</v>
      </c>
      <c r="B84" s="112" t="s">
        <v>204</v>
      </c>
      <c r="C84" s="102"/>
      <c r="D84" s="102"/>
      <c r="E84" s="102"/>
      <c r="F84" s="102"/>
      <c r="G84" s="102"/>
      <c r="H84" s="102"/>
      <c r="I84" s="102"/>
      <c r="J84" s="104"/>
      <c r="K84" s="103">
        <f t="shared" si="10"/>
        <v>0</v>
      </c>
    </row>
    <row r="85" spans="1:11" ht="12.75" customHeight="1">
      <c r="A85" s="45" t="s">
        <v>217</v>
      </c>
      <c r="B85" s="112" t="s">
        <v>205</v>
      </c>
      <c r="C85" s="106"/>
      <c r="D85" s="106"/>
      <c r="E85" s="106"/>
      <c r="F85" s="106"/>
      <c r="G85" s="106"/>
      <c r="H85" s="106"/>
      <c r="I85" s="106"/>
      <c r="J85" s="107"/>
      <c r="K85" s="108">
        <f t="shared" si="10"/>
        <v>0</v>
      </c>
    </row>
    <row r="86" spans="1:11" ht="12.75" customHeight="1">
      <c r="A86" s="45" t="s">
        <v>207</v>
      </c>
      <c r="B86" s="112" t="s">
        <v>206</v>
      </c>
      <c r="C86" s="106"/>
      <c r="D86" s="106"/>
      <c r="E86" s="106"/>
      <c r="F86" s="106"/>
      <c r="G86" s="106"/>
      <c r="H86" s="106"/>
      <c r="I86" s="106"/>
      <c r="J86" s="107"/>
      <c r="K86" s="108">
        <f t="shared" si="10"/>
        <v>0</v>
      </c>
    </row>
    <row r="87" spans="1:11" ht="12.75" customHeight="1">
      <c r="A87" s="59" t="s">
        <v>82</v>
      </c>
      <c r="B87" s="105" t="s">
        <v>83</v>
      </c>
      <c r="C87" s="105">
        <f>SUM(C76:C86)</f>
        <v>16</v>
      </c>
      <c r="D87" s="105">
        <f aca="true" t="shared" si="11" ref="D87:J87">SUM(D76:D86)</f>
        <v>9</v>
      </c>
      <c r="E87" s="105">
        <f t="shared" si="11"/>
        <v>0</v>
      </c>
      <c r="F87" s="105">
        <f t="shared" si="11"/>
        <v>0</v>
      </c>
      <c r="G87" s="105">
        <f t="shared" si="11"/>
        <v>12</v>
      </c>
      <c r="H87" s="105">
        <f t="shared" si="11"/>
        <v>9</v>
      </c>
      <c r="I87" s="105">
        <f t="shared" si="11"/>
        <v>5</v>
      </c>
      <c r="J87" s="105">
        <f t="shared" si="11"/>
        <v>5</v>
      </c>
      <c r="K87" s="114">
        <f>SUM(K76:K86)</f>
        <v>56</v>
      </c>
    </row>
    <row r="88" spans="1:11" ht="12.75" customHeight="1">
      <c r="A88" s="406" t="s">
        <v>254</v>
      </c>
      <c r="B88" s="411"/>
      <c r="C88" s="411"/>
      <c r="D88" s="411"/>
      <c r="E88" s="411"/>
      <c r="F88" s="411"/>
      <c r="G88" s="411"/>
      <c r="H88" s="411"/>
      <c r="I88" s="411"/>
      <c r="J88" s="411"/>
      <c r="K88" s="412"/>
    </row>
    <row r="89" spans="1:11" ht="12.75" customHeight="1">
      <c r="A89" s="96" t="s">
        <v>195</v>
      </c>
      <c r="B89" s="111" t="s">
        <v>194</v>
      </c>
      <c r="C89" s="401"/>
      <c r="D89" s="402"/>
      <c r="E89" s="402"/>
      <c r="F89" s="402"/>
      <c r="G89" s="402"/>
      <c r="H89" s="402"/>
      <c r="I89" s="402"/>
      <c r="J89" s="402"/>
      <c r="K89" s="403"/>
    </row>
    <row r="90" spans="1:11" ht="12.75" customHeight="1">
      <c r="A90" s="45" t="s">
        <v>209</v>
      </c>
      <c r="B90" s="112" t="s">
        <v>196</v>
      </c>
      <c r="C90" s="102"/>
      <c r="D90" s="102"/>
      <c r="E90" s="102"/>
      <c r="F90" s="102"/>
      <c r="G90" s="102"/>
      <c r="H90" s="102"/>
      <c r="I90" s="102"/>
      <c r="J90" s="102"/>
      <c r="K90" s="103">
        <f>SUM(C90:J90)</f>
        <v>0</v>
      </c>
    </row>
    <row r="91" spans="1:11" ht="12.75" customHeight="1">
      <c r="A91" s="45" t="s">
        <v>210</v>
      </c>
      <c r="B91" s="112" t="s">
        <v>197</v>
      </c>
      <c r="C91" s="102">
        <v>14</v>
      </c>
      <c r="D91" s="102">
        <v>8</v>
      </c>
      <c r="E91" s="102">
        <v>3</v>
      </c>
      <c r="F91" s="102">
        <v>3</v>
      </c>
      <c r="G91" s="102">
        <v>11</v>
      </c>
      <c r="H91" s="102">
        <v>9</v>
      </c>
      <c r="I91" s="102">
        <v>5</v>
      </c>
      <c r="J91" s="104">
        <v>5</v>
      </c>
      <c r="K91" s="103">
        <f aca="true" t="shared" si="12" ref="K91:K100">SUM(C91:J91)</f>
        <v>58</v>
      </c>
    </row>
    <row r="92" spans="1:11" ht="12.75" customHeight="1">
      <c r="A92" s="45" t="s">
        <v>211</v>
      </c>
      <c r="B92" s="112" t="s">
        <v>198</v>
      </c>
      <c r="C92" s="102">
        <v>1</v>
      </c>
      <c r="D92" s="102"/>
      <c r="E92" s="102"/>
      <c r="F92" s="102"/>
      <c r="G92" s="102"/>
      <c r="H92" s="102"/>
      <c r="I92" s="102"/>
      <c r="J92" s="104"/>
      <c r="K92" s="103">
        <f t="shared" si="12"/>
        <v>1</v>
      </c>
    </row>
    <row r="93" spans="1:11" ht="12.75" customHeight="1">
      <c r="A93" s="45" t="s">
        <v>212</v>
      </c>
      <c r="B93" s="112" t="s">
        <v>199</v>
      </c>
      <c r="C93" s="102"/>
      <c r="D93" s="102"/>
      <c r="E93" s="102"/>
      <c r="F93" s="102"/>
      <c r="G93" s="102"/>
      <c r="H93" s="102"/>
      <c r="I93" s="102"/>
      <c r="J93" s="104"/>
      <c r="K93" s="103">
        <f t="shared" si="12"/>
        <v>0</v>
      </c>
    </row>
    <row r="94" spans="1:11" ht="12.75" customHeight="1">
      <c r="A94" s="45" t="s">
        <v>213</v>
      </c>
      <c r="B94" s="112" t="s">
        <v>200</v>
      </c>
      <c r="C94" s="102"/>
      <c r="D94" s="102"/>
      <c r="E94" s="102"/>
      <c r="F94" s="102"/>
      <c r="G94" s="102">
        <v>1</v>
      </c>
      <c r="H94" s="102">
        <v>1</v>
      </c>
      <c r="I94" s="102"/>
      <c r="J94" s="104"/>
      <c r="K94" s="103">
        <f t="shared" si="12"/>
        <v>2</v>
      </c>
    </row>
    <row r="95" spans="1:11" ht="12.75" customHeight="1">
      <c r="A95" s="45" t="s">
        <v>214</v>
      </c>
      <c r="B95" s="112" t="s">
        <v>201</v>
      </c>
      <c r="C95" s="102"/>
      <c r="D95" s="102"/>
      <c r="E95" s="102"/>
      <c r="F95" s="102"/>
      <c r="G95" s="102"/>
      <c r="H95" s="102"/>
      <c r="I95" s="102"/>
      <c r="J95" s="104"/>
      <c r="K95" s="103">
        <f t="shared" si="12"/>
        <v>0</v>
      </c>
    </row>
    <row r="96" spans="1:11" ht="12.75" customHeight="1">
      <c r="A96" s="45" t="s">
        <v>208</v>
      </c>
      <c r="B96" s="112" t="s">
        <v>202</v>
      </c>
      <c r="C96" s="102"/>
      <c r="D96" s="102"/>
      <c r="E96" s="102"/>
      <c r="F96" s="102"/>
      <c r="G96" s="102"/>
      <c r="H96" s="102"/>
      <c r="I96" s="102"/>
      <c r="J96" s="104"/>
      <c r="K96" s="103">
        <f t="shared" si="12"/>
        <v>0</v>
      </c>
    </row>
    <row r="97" spans="1:11" ht="12.75" customHeight="1">
      <c r="A97" s="45" t="s">
        <v>215</v>
      </c>
      <c r="B97" s="112" t="s">
        <v>203</v>
      </c>
      <c r="C97" s="102"/>
      <c r="D97" s="102"/>
      <c r="E97" s="102"/>
      <c r="F97" s="102"/>
      <c r="G97" s="102"/>
      <c r="H97" s="102"/>
      <c r="I97" s="102"/>
      <c r="J97" s="104"/>
      <c r="K97" s="103">
        <f t="shared" si="12"/>
        <v>0</v>
      </c>
    </row>
    <row r="98" spans="1:11" ht="12.75" customHeight="1">
      <c r="A98" s="45" t="s">
        <v>216</v>
      </c>
      <c r="B98" s="112" t="s">
        <v>204</v>
      </c>
      <c r="C98" s="102"/>
      <c r="D98" s="102"/>
      <c r="E98" s="102"/>
      <c r="F98" s="102"/>
      <c r="G98" s="102"/>
      <c r="H98" s="102"/>
      <c r="I98" s="102"/>
      <c r="J98" s="104"/>
      <c r="K98" s="103">
        <f t="shared" si="12"/>
        <v>0</v>
      </c>
    </row>
    <row r="99" spans="1:11" ht="12.75" customHeight="1">
      <c r="A99" s="45" t="s">
        <v>217</v>
      </c>
      <c r="B99" s="112" t="s">
        <v>205</v>
      </c>
      <c r="C99" s="102">
        <v>1</v>
      </c>
      <c r="D99" s="102">
        <v>1</v>
      </c>
      <c r="E99" s="102"/>
      <c r="F99" s="102"/>
      <c r="G99" s="102">
        <v>1</v>
      </c>
      <c r="H99" s="102"/>
      <c r="I99" s="102"/>
      <c r="J99" s="104"/>
      <c r="K99" s="103">
        <f t="shared" si="12"/>
        <v>3</v>
      </c>
    </row>
    <row r="100" spans="1:11" ht="12.75" customHeight="1">
      <c r="A100" s="45" t="s">
        <v>207</v>
      </c>
      <c r="B100" s="112" t="s">
        <v>206</v>
      </c>
      <c r="C100" s="102">
        <v>2</v>
      </c>
      <c r="D100" s="102">
        <v>2</v>
      </c>
      <c r="E100" s="102"/>
      <c r="F100" s="102"/>
      <c r="G100" s="102">
        <v>2</v>
      </c>
      <c r="H100" s="102">
        <v>2</v>
      </c>
      <c r="I100" s="102"/>
      <c r="J100" s="104"/>
      <c r="K100" s="103">
        <f t="shared" si="12"/>
        <v>8</v>
      </c>
    </row>
    <row r="101" spans="1:11" ht="12.75" customHeight="1">
      <c r="A101" s="59" t="s">
        <v>82</v>
      </c>
      <c r="B101" s="105" t="s">
        <v>83</v>
      </c>
      <c r="C101" s="105">
        <f>SUM(C90:C100)</f>
        <v>18</v>
      </c>
      <c r="D101" s="105">
        <f aca="true" t="shared" si="13" ref="D101:J101">SUM(D90:D100)</f>
        <v>11</v>
      </c>
      <c r="E101" s="105">
        <f t="shared" si="13"/>
        <v>3</v>
      </c>
      <c r="F101" s="105">
        <f t="shared" si="13"/>
        <v>3</v>
      </c>
      <c r="G101" s="105">
        <f t="shared" si="13"/>
        <v>15</v>
      </c>
      <c r="H101" s="105">
        <f t="shared" si="13"/>
        <v>12</v>
      </c>
      <c r="I101" s="105">
        <f t="shared" si="13"/>
        <v>5</v>
      </c>
      <c r="J101" s="105">
        <f t="shared" si="13"/>
        <v>5</v>
      </c>
      <c r="K101" s="114">
        <f>SUM(K90:K100)</f>
        <v>72</v>
      </c>
    </row>
    <row r="102" spans="1:11" ht="12.75" customHeight="1">
      <c r="A102" s="406" t="s">
        <v>255</v>
      </c>
      <c r="B102" s="411"/>
      <c r="C102" s="411"/>
      <c r="D102" s="411"/>
      <c r="E102" s="411"/>
      <c r="F102" s="411"/>
      <c r="G102" s="411"/>
      <c r="H102" s="411"/>
      <c r="I102" s="411"/>
      <c r="J102" s="411"/>
      <c r="K102" s="412"/>
    </row>
    <row r="103" spans="1:11" ht="12.75" customHeight="1">
      <c r="A103" s="96" t="s">
        <v>195</v>
      </c>
      <c r="B103" s="111" t="s">
        <v>194</v>
      </c>
      <c r="C103" s="401"/>
      <c r="D103" s="402"/>
      <c r="E103" s="402"/>
      <c r="F103" s="402"/>
      <c r="G103" s="402"/>
      <c r="H103" s="402"/>
      <c r="I103" s="402"/>
      <c r="J103" s="402"/>
      <c r="K103" s="403"/>
    </row>
    <row r="104" spans="1:11" ht="12.75" customHeight="1">
      <c r="A104" s="45" t="s">
        <v>209</v>
      </c>
      <c r="B104" s="112" t="s">
        <v>196</v>
      </c>
      <c r="C104" s="102"/>
      <c r="D104" s="102"/>
      <c r="E104" s="102"/>
      <c r="F104" s="102"/>
      <c r="G104" s="102"/>
      <c r="H104" s="102"/>
      <c r="I104" s="102"/>
      <c r="J104" s="104"/>
      <c r="K104" s="103">
        <f>SUM(C104:J104)</f>
        <v>0</v>
      </c>
    </row>
    <row r="105" spans="1:11" ht="12.75" customHeight="1">
      <c r="A105" s="45" t="s">
        <v>210</v>
      </c>
      <c r="B105" s="112" t="s">
        <v>197</v>
      </c>
      <c r="C105" s="102">
        <v>6</v>
      </c>
      <c r="D105" s="102">
        <v>5</v>
      </c>
      <c r="E105" s="102"/>
      <c r="F105" s="102"/>
      <c r="G105" s="102">
        <v>6</v>
      </c>
      <c r="H105" s="102">
        <v>5</v>
      </c>
      <c r="I105" s="102"/>
      <c r="J105" s="104"/>
      <c r="K105" s="103">
        <f aca="true" t="shared" si="14" ref="K105:K114">SUM(C105:J105)</f>
        <v>22</v>
      </c>
    </row>
    <row r="106" spans="1:11" ht="12.75" customHeight="1">
      <c r="A106" s="45" t="s">
        <v>211</v>
      </c>
      <c r="B106" s="112" t="s">
        <v>198</v>
      </c>
      <c r="C106" s="102"/>
      <c r="D106" s="102"/>
      <c r="E106" s="102"/>
      <c r="F106" s="102"/>
      <c r="G106" s="102"/>
      <c r="H106" s="102"/>
      <c r="I106" s="102"/>
      <c r="J106" s="104"/>
      <c r="K106" s="103">
        <f t="shared" si="14"/>
        <v>0</v>
      </c>
    </row>
    <row r="107" spans="1:11" ht="12.75" customHeight="1">
      <c r="A107" s="45" t="s">
        <v>212</v>
      </c>
      <c r="B107" s="112" t="s">
        <v>199</v>
      </c>
      <c r="C107" s="102"/>
      <c r="D107" s="102"/>
      <c r="E107" s="102"/>
      <c r="F107" s="102"/>
      <c r="G107" s="102">
        <v>1</v>
      </c>
      <c r="H107" s="102"/>
      <c r="I107" s="102"/>
      <c r="J107" s="104"/>
      <c r="K107" s="103">
        <f t="shared" si="14"/>
        <v>1</v>
      </c>
    </row>
    <row r="108" spans="1:11" ht="12.75" customHeight="1">
      <c r="A108" s="45" t="s">
        <v>213</v>
      </c>
      <c r="B108" s="112" t="s">
        <v>200</v>
      </c>
      <c r="C108" s="102"/>
      <c r="D108" s="102"/>
      <c r="E108" s="102"/>
      <c r="F108" s="102"/>
      <c r="G108" s="102"/>
      <c r="H108" s="102"/>
      <c r="I108" s="102"/>
      <c r="J108" s="104"/>
      <c r="K108" s="103">
        <f t="shared" si="14"/>
        <v>0</v>
      </c>
    </row>
    <row r="109" spans="1:11" ht="12.75" customHeight="1">
      <c r="A109" s="45" t="s">
        <v>214</v>
      </c>
      <c r="B109" s="112" t="s">
        <v>201</v>
      </c>
      <c r="C109" s="102">
        <v>12</v>
      </c>
      <c r="D109" s="102">
        <v>8</v>
      </c>
      <c r="E109" s="102"/>
      <c r="F109" s="102"/>
      <c r="G109" s="102">
        <v>10</v>
      </c>
      <c r="H109" s="102">
        <v>3</v>
      </c>
      <c r="I109" s="102">
        <v>7</v>
      </c>
      <c r="J109" s="104">
        <v>4</v>
      </c>
      <c r="K109" s="103">
        <f t="shared" si="14"/>
        <v>44</v>
      </c>
    </row>
    <row r="110" spans="1:11" ht="12.75" customHeight="1">
      <c r="A110" s="45" t="s">
        <v>208</v>
      </c>
      <c r="B110" s="112" t="s">
        <v>202</v>
      </c>
      <c r="C110" s="102">
        <v>3</v>
      </c>
      <c r="D110" s="102">
        <v>2</v>
      </c>
      <c r="E110" s="102"/>
      <c r="F110" s="102"/>
      <c r="G110" s="102">
        <v>1</v>
      </c>
      <c r="H110" s="102">
        <v>1</v>
      </c>
      <c r="I110" s="102"/>
      <c r="J110" s="104"/>
      <c r="K110" s="103">
        <f t="shared" si="14"/>
        <v>7</v>
      </c>
    </row>
    <row r="111" spans="1:11" ht="12.75" customHeight="1">
      <c r="A111" s="45" t="s">
        <v>215</v>
      </c>
      <c r="B111" s="112" t="s">
        <v>203</v>
      </c>
      <c r="C111" s="102">
        <v>1</v>
      </c>
      <c r="D111" s="102">
        <v>1</v>
      </c>
      <c r="E111" s="102"/>
      <c r="F111" s="102"/>
      <c r="G111" s="102">
        <v>2</v>
      </c>
      <c r="H111" s="102"/>
      <c r="I111" s="102">
        <v>2</v>
      </c>
      <c r="J111" s="104">
        <v>1</v>
      </c>
      <c r="K111" s="103">
        <f t="shared" si="14"/>
        <v>7</v>
      </c>
    </row>
    <row r="112" spans="1:11" ht="12.75" customHeight="1">
      <c r="A112" s="45" t="s">
        <v>216</v>
      </c>
      <c r="B112" s="112" t="s">
        <v>204</v>
      </c>
      <c r="C112" s="102"/>
      <c r="D112" s="102"/>
      <c r="E112" s="102"/>
      <c r="F112" s="102"/>
      <c r="G112" s="102"/>
      <c r="H112" s="102"/>
      <c r="I112" s="102"/>
      <c r="J112" s="104"/>
      <c r="K112" s="103">
        <f t="shared" si="14"/>
        <v>0</v>
      </c>
    </row>
    <row r="113" spans="1:11" ht="12.75" customHeight="1">
      <c r="A113" s="45" t="s">
        <v>217</v>
      </c>
      <c r="B113" s="112" t="s">
        <v>205</v>
      </c>
      <c r="C113" s="106"/>
      <c r="D113" s="106"/>
      <c r="E113" s="106"/>
      <c r="F113" s="106"/>
      <c r="G113" s="106"/>
      <c r="H113" s="106"/>
      <c r="I113" s="106"/>
      <c r="J113" s="107"/>
      <c r="K113" s="108">
        <f t="shared" si="14"/>
        <v>0</v>
      </c>
    </row>
    <row r="114" spans="1:11" ht="12.75" customHeight="1">
      <c r="A114" s="45" t="s">
        <v>207</v>
      </c>
      <c r="B114" s="112" t="s">
        <v>206</v>
      </c>
      <c r="C114" s="106"/>
      <c r="D114" s="106"/>
      <c r="E114" s="106"/>
      <c r="F114" s="106"/>
      <c r="G114" s="106"/>
      <c r="H114" s="106"/>
      <c r="I114" s="106"/>
      <c r="J114" s="107"/>
      <c r="K114" s="108">
        <f t="shared" si="14"/>
        <v>0</v>
      </c>
    </row>
    <row r="115" spans="1:11" ht="12.75" customHeight="1">
      <c r="A115" s="97" t="s">
        <v>82</v>
      </c>
      <c r="B115" s="113" t="s">
        <v>83</v>
      </c>
      <c r="C115" s="105">
        <f>SUM(C104:C114)</f>
        <v>22</v>
      </c>
      <c r="D115" s="105">
        <f aca="true" t="shared" si="15" ref="D115:J115">SUM(D104:D114)</f>
        <v>16</v>
      </c>
      <c r="E115" s="105">
        <f t="shared" si="15"/>
        <v>0</v>
      </c>
      <c r="F115" s="105">
        <f t="shared" si="15"/>
        <v>0</v>
      </c>
      <c r="G115" s="105">
        <f t="shared" si="15"/>
        <v>20</v>
      </c>
      <c r="H115" s="105">
        <f t="shared" si="15"/>
        <v>9</v>
      </c>
      <c r="I115" s="105">
        <f t="shared" si="15"/>
        <v>9</v>
      </c>
      <c r="J115" s="105">
        <f t="shared" si="15"/>
        <v>5</v>
      </c>
      <c r="K115" s="115">
        <f>SUM(K104:K114)</f>
        <v>81</v>
      </c>
    </row>
    <row r="116" spans="1:11" ht="12.75" customHeight="1">
      <c r="A116" s="406" t="s">
        <v>256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2"/>
    </row>
    <row r="117" spans="1:11" ht="12.75" customHeight="1">
      <c r="A117" s="96" t="s">
        <v>195</v>
      </c>
      <c r="B117" s="111" t="s">
        <v>194</v>
      </c>
      <c r="C117" s="401"/>
      <c r="D117" s="402"/>
      <c r="E117" s="402"/>
      <c r="F117" s="402"/>
      <c r="G117" s="402"/>
      <c r="H117" s="402"/>
      <c r="I117" s="402"/>
      <c r="J117" s="402"/>
      <c r="K117" s="403"/>
    </row>
    <row r="118" spans="1:11" ht="12.75" customHeight="1">
      <c r="A118" s="45" t="s">
        <v>209</v>
      </c>
      <c r="B118" s="112" t="s">
        <v>196</v>
      </c>
      <c r="C118" s="102"/>
      <c r="D118" s="102"/>
      <c r="E118" s="102"/>
      <c r="F118" s="102"/>
      <c r="G118" s="102"/>
      <c r="H118" s="102"/>
      <c r="I118" s="102"/>
      <c r="J118" s="102"/>
      <c r="K118" s="103">
        <f aca="true" t="shared" si="16" ref="K118">SUM(K6,K20,K34,K48,K62,K76,K90,K104)</f>
        <v>0</v>
      </c>
    </row>
    <row r="119" spans="1:11" ht="12.75" customHeight="1">
      <c r="A119" s="45" t="s">
        <v>210</v>
      </c>
      <c r="B119" s="112" t="s">
        <v>197</v>
      </c>
      <c r="C119" s="102">
        <f aca="true" t="shared" si="17" ref="C119:K129">SUM(C7,C21,C35,C49,C63,C77,C91,C105)</f>
        <v>23</v>
      </c>
      <c r="D119" s="102">
        <f t="shared" si="17"/>
        <v>16</v>
      </c>
      <c r="E119" s="102">
        <f t="shared" si="17"/>
        <v>3</v>
      </c>
      <c r="F119" s="102">
        <f t="shared" si="17"/>
        <v>3</v>
      </c>
      <c r="G119" s="102">
        <f t="shared" si="17"/>
        <v>22</v>
      </c>
      <c r="H119" s="102">
        <f t="shared" si="17"/>
        <v>19</v>
      </c>
      <c r="I119" s="102">
        <f t="shared" si="17"/>
        <v>5</v>
      </c>
      <c r="J119" s="102">
        <f t="shared" si="17"/>
        <v>5</v>
      </c>
      <c r="K119" s="103">
        <f t="shared" si="17"/>
        <v>96</v>
      </c>
    </row>
    <row r="120" spans="1:11" ht="12.75" customHeight="1">
      <c r="A120" s="45" t="s">
        <v>211</v>
      </c>
      <c r="B120" s="112" t="s">
        <v>198</v>
      </c>
      <c r="C120" s="102">
        <f t="shared" si="17"/>
        <v>13</v>
      </c>
      <c r="D120" s="102">
        <f t="shared" si="17"/>
        <v>4</v>
      </c>
      <c r="E120" s="102"/>
      <c r="F120" s="102"/>
      <c r="G120" s="102">
        <f t="shared" si="17"/>
        <v>11</v>
      </c>
      <c r="H120" s="102">
        <f t="shared" si="17"/>
        <v>5</v>
      </c>
      <c r="I120" s="102">
        <f t="shared" si="17"/>
        <v>7</v>
      </c>
      <c r="J120" s="102">
        <f t="shared" si="17"/>
        <v>7</v>
      </c>
      <c r="K120" s="103">
        <f t="shared" si="17"/>
        <v>47</v>
      </c>
    </row>
    <row r="121" spans="1:11" ht="12.75" customHeight="1">
      <c r="A121" s="45" t="s">
        <v>212</v>
      </c>
      <c r="B121" s="112" t="s">
        <v>199</v>
      </c>
      <c r="C121" s="102">
        <f t="shared" si="17"/>
        <v>6</v>
      </c>
      <c r="D121" s="102">
        <f t="shared" si="17"/>
        <v>4</v>
      </c>
      <c r="E121" s="102"/>
      <c r="F121" s="102"/>
      <c r="G121" s="102">
        <f t="shared" si="17"/>
        <v>5</v>
      </c>
      <c r="H121" s="102"/>
      <c r="I121" s="102">
        <f t="shared" si="17"/>
        <v>4</v>
      </c>
      <c r="J121" s="102">
        <f t="shared" si="17"/>
        <v>4</v>
      </c>
      <c r="K121" s="103">
        <f t="shared" si="17"/>
        <v>23</v>
      </c>
    </row>
    <row r="122" spans="1:11" ht="12.75" customHeight="1">
      <c r="A122" s="45" t="s">
        <v>213</v>
      </c>
      <c r="B122" s="112" t="s">
        <v>200</v>
      </c>
      <c r="C122" s="102">
        <f t="shared" si="17"/>
        <v>2</v>
      </c>
      <c r="D122" s="102">
        <f t="shared" si="17"/>
        <v>2</v>
      </c>
      <c r="E122" s="102"/>
      <c r="F122" s="102"/>
      <c r="G122" s="102">
        <f t="shared" si="17"/>
        <v>4</v>
      </c>
      <c r="H122" s="102">
        <f t="shared" si="17"/>
        <v>2</v>
      </c>
      <c r="I122" s="102"/>
      <c r="J122" s="102"/>
      <c r="K122" s="103">
        <f t="shared" si="17"/>
        <v>10</v>
      </c>
    </row>
    <row r="123" spans="1:11" ht="12.75" customHeight="1">
      <c r="A123" s="45" t="s">
        <v>214</v>
      </c>
      <c r="B123" s="112" t="s">
        <v>201</v>
      </c>
      <c r="C123" s="102">
        <f t="shared" si="17"/>
        <v>15</v>
      </c>
      <c r="D123" s="102">
        <f t="shared" si="17"/>
        <v>11</v>
      </c>
      <c r="E123" s="102"/>
      <c r="F123" s="102"/>
      <c r="G123" s="102">
        <f t="shared" si="17"/>
        <v>12</v>
      </c>
      <c r="H123" s="102">
        <f t="shared" si="17"/>
        <v>4</v>
      </c>
      <c r="I123" s="102">
        <f t="shared" si="17"/>
        <v>9</v>
      </c>
      <c r="J123" s="102">
        <f t="shared" si="17"/>
        <v>5</v>
      </c>
      <c r="K123" s="103">
        <f t="shared" si="17"/>
        <v>56</v>
      </c>
    </row>
    <row r="124" spans="1:11" ht="12.75" customHeight="1">
      <c r="A124" s="45" t="s">
        <v>208</v>
      </c>
      <c r="B124" s="112" t="s">
        <v>202</v>
      </c>
      <c r="C124" s="102">
        <f t="shared" si="17"/>
        <v>3</v>
      </c>
      <c r="D124" s="102">
        <f t="shared" si="17"/>
        <v>2</v>
      </c>
      <c r="E124" s="102"/>
      <c r="F124" s="102"/>
      <c r="G124" s="102">
        <f t="shared" si="17"/>
        <v>1</v>
      </c>
      <c r="H124" s="102">
        <f t="shared" si="17"/>
        <v>1</v>
      </c>
      <c r="I124" s="102"/>
      <c r="J124" s="102"/>
      <c r="K124" s="103">
        <f t="shared" si="17"/>
        <v>7</v>
      </c>
    </row>
    <row r="125" spans="1:11" ht="12.75" customHeight="1">
      <c r="A125" s="45" t="s">
        <v>215</v>
      </c>
      <c r="B125" s="112" t="s">
        <v>203</v>
      </c>
      <c r="C125" s="102">
        <f t="shared" si="17"/>
        <v>11</v>
      </c>
      <c r="D125" s="102">
        <f t="shared" si="17"/>
        <v>9</v>
      </c>
      <c r="E125" s="102"/>
      <c r="F125" s="102"/>
      <c r="G125" s="102">
        <f t="shared" si="17"/>
        <v>12</v>
      </c>
      <c r="H125" s="102">
        <f t="shared" si="17"/>
        <v>7</v>
      </c>
      <c r="I125" s="102">
        <f t="shared" si="17"/>
        <v>4</v>
      </c>
      <c r="J125" s="102">
        <f t="shared" si="17"/>
        <v>3</v>
      </c>
      <c r="K125" s="103">
        <f t="shared" si="17"/>
        <v>46</v>
      </c>
    </row>
    <row r="126" spans="1:11" ht="12.75" customHeight="1">
      <c r="A126" s="45" t="s">
        <v>216</v>
      </c>
      <c r="B126" s="112" t="s">
        <v>204</v>
      </c>
      <c r="C126" s="102"/>
      <c r="D126" s="102"/>
      <c r="E126" s="102"/>
      <c r="F126" s="102"/>
      <c r="G126" s="102"/>
      <c r="H126" s="102"/>
      <c r="I126" s="102"/>
      <c r="J126" s="102"/>
      <c r="K126" s="103">
        <f t="shared" si="17"/>
        <v>0</v>
      </c>
    </row>
    <row r="127" spans="1:11" ht="12.75" customHeight="1">
      <c r="A127" s="45" t="s">
        <v>217</v>
      </c>
      <c r="B127" s="112" t="s">
        <v>205</v>
      </c>
      <c r="C127" s="102">
        <f t="shared" si="17"/>
        <v>13</v>
      </c>
      <c r="D127" s="102">
        <f t="shared" si="17"/>
        <v>10</v>
      </c>
      <c r="E127" s="102"/>
      <c r="F127" s="102"/>
      <c r="G127" s="102">
        <f t="shared" si="17"/>
        <v>2</v>
      </c>
      <c r="H127" s="102"/>
      <c r="I127" s="102"/>
      <c r="J127" s="102"/>
      <c r="K127" s="103">
        <f t="shared" si="17"/>
        <v>25</v>
      </c>
    </row>
    <row r="128" spans="1:11" ht="12.75" customHeight="1" thickBot="1">
      <c r="A128" s="45" t="s">
        <v>207</v>
      </c>
      <c r="B128" s="112" t="s">
        <v>206</v>
      </c>
      <c r="C128" s="106">
        <f t="shared" si="17"/>
        <v>2</v>
      </c>
      <c r="D128" s="106">
        <f t="shared" si="17"/>
        <v>2</v>
      </c>
      <c r="E128" s="106"/>
      <c r="F128" s="106"/>
      <c r="G128" s="106">
        <f t="shared" si="17"/>
        <v>2</v>
      </c>
      <c r="H128" s="106">
        <f t="shared" si="17"/>
        <v>2</v>
      </c>
      <c r="I128" s="106"/>
      <c r="J128" s="106"/>
      <c r="K128" s="108">
        <f t="shared" si="17"/>
        <v>8</v>
      </c>
    </row>
    <row r="129" spans="1:11" ht="13.5" thickBot="1">
      <c r="A129" s="116" t="s">
        <v>84</v>
      </c>
      <c r="B129" s="117" t="s">
        <v>83</v>
      </c>
      <c r="C129" s="117">
        <f t="shared" si="17"/>
        <v>88</v>
      </c>
      <c r="D129" s="117">
        <f t="shared" si="17"/>
        <v>60</v>
      </c>
      <c r="E129" s="117">
        <f t="shared" si="17"/>
        <v>3</v>
      </c>
      <c r="F129" s="117">
        <f t="shared" si="17"/>
        <v>3</v>
      </c>
      <c r="G129" s="117">
        <f t="shared" si="17"/>
        <v>71</v>
      </c>
      <c r="H129" s="117">
        <f t="shared" si="17"/>
        <v>40</v>
      </c>
      <c r="I129" s="117">
        <f t="shared" si="17"/>
        <v>29</v>
      </c>
      <c r="J129" s="117">
        <f t="shared" si="17"/>
        <v>24</v>
      </c>
      <c r="K129" s="118">
        <f t="shared" si="17"/>
        <v>318</v>
      </c>
    </row>
    <row r="131" ht="15">
      <c r="A131" s="2" t="s">
        <v>323</v>
      </c>
    </row>
    <row r="132" ht="15">
      <c r="A132" s="2" t="s">
        <v>322</v>
      </c>
    </row>
  </sheetData>
  <sheetProtection password="CC5B" sheet="1" objects="1" scenarios="1"/>
  <mergeCells count="26">
    <mergeCell ref="C103:K103"/>
    <mergeCell ref="C117:K117"/>
    <mergeCell ref="C75:K75"/>
    <mergeCell ref="C89:K89"/>
    <mergeCell ref="A74:K74"/>
    <mergeCell ref="A88:K88"/>
    <mergeCell ref="A102:K102"/>
    <mergeCell ref="A116:K116"/>
    <mergeCell ref="C33:K33"/>
    <mergeCell ref="C47:K47"/>
    <mergeCell ref="C61:K61"/>
    <mergeCell ref="A46:K46"/>
    <mergeCell ref="A60:K60"/>
    <mergeCell ref="C5:K5"/>
    <mergeCell ref="C19:K19"/>
    <mergeCell ref="A4:J4"/>
    <mergeCell ref="A18:K18"/>
    <mergeCell ref="A32:K32"/>
    <mergeCell ref="M1:W1"/>
    <mergeCell ref="A1:K1"/>
    <mergeCell ref="C2:D2"/>
    <mergeCell ref="E2:F2"/>
    <mergeCell ref="G2:H2"/>
    <mergeCell ref="I2:J2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94" useFirstPageNumber="1" fitToHeight="3" fitToWidth="0" horizontalDpi="600" verticalDpi="600" orientation="landscape" paperSize="9" scale="82" r:id="rId1"/>
  <headerFooter>
    <oddFooter>&amp;C&amp;P</oddFooter>
  </headerFooter>
  <rowBreaks count="2" manualBreakCount="2">
    <brk id="45" max="16383" man="1"/>
    <brk id="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 topLeftCell="A1">
      <selection activeCell="M27" sqref="M27"/>
    </sheetView>
  </sheetViews>
  <sheetFormatPr defaultColWidth="9.140625" defaultRowHeight="15"/>
  <cols>
    <col min="1" max="1" width="47.8515625" style="2" customWidth="1"/>
    <col min="2" max="2" width="6.7109375" style="109" customWidth="1"/>
    <col min="3" max="3" width="8.28125" style="109" customWidth="1"/>
    <col min="4" max="4" width="6.8515625" style="109" customWidth="1"/>
    <col min="5" max="5" width="8.57421875" style="109" customWidth="1"/>
    <col min="6" max="6" width="7.421875" style="109" customWidth="1"/>
    <col min="7" max="7" width="8.7109375" style="109" customWidth="1"/>
    <col min="8" max="8" width="7.00390625" style="109" customWidth="1"/>
    <col min="9" max="11" width="9.140625" style="109" customWidth="1"/>
    <col min="12" max="16384" width="9.140625" style="1" customWidth="1"/>
  </cols>
  <sheetData>
    <row r="1" spans="1:11" ht="33.75" customHeight="1">
      <c r="A1" s="449" t="s">
        <v>331</v>
      </c>
      <c r="B1" s="450"/>
      <c r="C1" s="450"/>
      <c r="D1" s="450"/>
      <c r="E1" s="450"/>
      <c r="F1" s="450"/>
      <c r="G1" s="450"/>
      <c r="H1" s="450"/>
      <c r="I1" s="450"/>
      <c r="J1" s="450"/>
      <c r="K1" s="428"/>
    </row>
    <row r="2" spans="1:11" s="4" customFormat="1" ht="38.25" customHeight="1">
      <c r="A2" s="453" t="s">
        <v>247</v>
      </c>
      <c r="B2" s="422"/>
      <c r="C2" s="417" t="s">
        <v>0</v>
      </c>
      <c r="D2" s="417"/>
      <c r="E2" s="417" t="s">
        <v>2</v>
      </c>
      <c r="F2" s="417"/>
      <c r="G2" s="417" t="s">
        <v>1</v>
      </c>
      <c r="H2" s="417"/>
      <c r="I2" s="418" t="s">
        <v>3</v>
      </c>
      <c r="J2" s="419"/>
      <c r="K2" s="16" t="s">
        <v>4</v>
      </c>
    </row>
    <row r="3" spans="1:11" s="4" customFormat="1" ht="13.5" customHeight="1" thickBot="1">
      <c r="A3" s="398"/>
      <c r="B3" s="423"/>
      <c r="C3" s="174" t="s">
        <v>7</v>
      </c>
      <c r="D3" s="174" t="s">
        <v>8</v>
      </c>
      <c r="E3" s="174" t="s">
        <v>7</v>
      </c>
      <c r="F3" s="174" t="s">
        <v>8</v>
      </c>
      <c r="G3" s="174" t="s">
        <v>7</v>
      </c>
      <c r="H3" s="174" t="s">
        <v>8</v>
      </c>
      <c r="I3" s="174" t="s">
        <v>7</v>
      </c>
      <c r="J3" s="174" t="s">
        <v>8</v>
      </c>
      <c r="K3" s="175"/>
    </row>
    <row r="4" spans="1:11" ht="15">
      <c r="A4" s="404" t="s">
        <v>253</v>
      </c>
      <c r="B4" s="405"/>
      <c r="C4" s="405"/>
      <c r="D4" s="405"/>
      <c r="E4" s="405"/>
      <c r="F4" s="405"/>
      <c r="G4" s="405"/>
      <c r="H4" s="405"/>
      <c r="I4" s="405"/>
      <c r="J4" s="405"/>
      <c r="K4" s="420"/>
    </row>
    <row r="5" spans="1:11" ht="15">
      <c r="A5" s="68" t="s">
        <v>195</v>
      </c>
      <c r="B5" s="111" t="s">
        <v>194</v>
      </c>
      <c r="C5" s="413"/>
      <c r="D5" s="414"/>
      <c r="E5" s="414"/>
      <c r="F5" s="414"/>
      <c r="G5" s="414"/>
      <c r="H5" s="414"/>
      <c r="I5" s="414"/>
      <c r="J5" s="414"/>
      <c r="K5" s="415"/>
    </row>
    <row r="6" spans="1:11" ht="15">
      <c r="A6" s="45" t="s">
        <v>209</v>
      </c>
      <c r="B6" s="112" t="s">
        <v>196</v>
      </c>
      <c r="C6" s="152"/>
      <c r="D6" s="152"/>
      <c r="E6" s="152"/>
      <c r="F6" s="152"/>
      <c r="G6" s="152"/>
      <c r="H6" s="152"/>
      <c r="I6" s="152"/>
      <c r="J6" s="176"/>
      <c r="K6" s="169">
        <f>SUM(C6:J6)</f>
        <v>0</v>
      </c>
    </row>
    <row r="7" spans="1:11" ht="15">
      <c r="A7" s="45" t="s">
        <v>210</v>
      </c>
      <c r="B7" s="112" t="s">
        <v>197</v>
      </c>
      <c r="C7" s="152"/>
      <c r="D7" s="152"/>
      <c r="E7" s="152"/>
      <c r="F7" s="152"/>
      <c r="G7" s="152"/>
      <c r="H7" s="152"/>
      <c r="I7" s="152"/>
      <c r="J7" s="176"/>
      <c r="K7" s="169">
        <f aca="true" t="shared" si="0" ref="K7:K16">SUM(C7:J7)</f>
        <v>0</v>
      </c>
    </row>
    <row r="8" spans="1:11" ht="15">
      <c r="A8" s="45" t="s">
        <v>211</v>
      </c>
      <c r="B8" s="112" t="s">
        <v>198</v>
      </c>
      <c r="C8" s="152"/>
      <c r="D8" s="152"/>
      <c r="E8" s="152"/>
      <c r="F8" s="152"/>
      <c r="G8" s="152"/>
      <c r="H8" s="152"/>
      <c r="I8" s="152">
        <v>1</v>
      </c>
      <c r="J8" s="176"/>
      <c r="K8" s="169">
        <f t="shared" si="0"/>
        <v>1</v>
      </c>
    </row>
    <row r="9" spans="1:11" ht="15">
      <c r="A9" s="45" t="s">
        <v>212</v>
      </c>
      <c r="B9" s="112" t="s">
        <v>199</v>
      </c>
      <c r="C9" s="152"/>
      <c r="D9" s="152"/>
      <c r="E9" s="152"/>
      <c r="F9" s="152"/>
      <c r="G9" s="152"/>
      <c r="H9" s="152"/>
      <c r="I9" s="152"/>
      <c r="J9" s="176"/>
      <c r="K9" s="169">
        <f t="shared" si="0"/>
        <v>0</v>
      </c>
    </row>
    <row r="10" spans="1:11" ht="15">
      <c r="A10" s="45" t="s">
        <v>213</v>
      </c>
      <c r="B10" s="112" t="s">
        <v>200</v>
      </c>
      <c r="C10" s="152"/>
      <c r="D10" s="152"/>
      <c r="E10" s="152"/>
      <c r="F10" s="152"/>
      <c r="G10" s="152"/>
      <c r="H10" s="152"/>
      <c r="I10" s="152"/>
      <c r="J10" s="176"/>
      <c r="K10" s="169">
        <f t="shared" si="0"/>
        <v>0</v>
      </c>
    </row>
    <row r="11" spans="1:11" ht="15">
      <c r="A11" s="45" t="s">
        <v>214</v>
      </c>
      <c r="B11" s="112" t="s">
        <v>201</v>
      </c>
      <c r="C11" s="152"/>
      <c r="D11" s="152"/>
      <c r="E11" s="152"/>
      <c r="F11" s="152"/>
      <c r="G11" s="152"/>
      <c r="H11" s="152"/>
      <c r="I11" s="152"/>
      <c r="J11" s="176"/>
      <c r="K11" s="169">
        <f t="shared" si="0"/>
        <v>0</v>
      </c>
    </row>
    <row r="12" spans="1:11" ht="15">
      <c r="A12" s="45" t="s">
        <v>208</v>
      </c>
      <c r="B12" s="112" t="s">
        <v>202</v>
      </c>
      <c r="C12" s="152"/>
      <c r="D12" s="152"/>
      <c r="E12" s="152"/>
      <c r="F12" s="152"/>
      <c r="G12" s="152"/>
      <c r="H12" s="152"/>
      <c r="I12" s="152"/>
      <c r="J12" s="176"/>
      <c r="K12" s="169">
        <f t="shared" si="0"/>
        <v>0</v>
      </c>
    </row>
    <row r="13" spans="1:11" ht="15">
      <c r="A13" s="45" t="s">
        <v>215</v>
      </c>
      <c r="B13" s="112" t="s">
        <v>203</v>
      </c>
      <c r="C13" s="152"/>
      <c r="D13" s="152"/>
      <c r="E13" s="152"/>
      <c r="F13" s="152"/>
      <c r="G13" s="152"/>
      <c r="H13" s="152"/>
      <c r="I13" s="152"/>
      <c r="J13" s="176"/>
      <c r="K13" s="169">
        <f t="shared" si="0"/>
        <v>0</v>
      </c>
    </row>
    <row r="14" spans="1:11" ht="15">
      <c r="A14" s="45" t="s">
        <v>216</v>
      </c>
      <c r="B14" s="112" t="s">
        <v>204</v>
      </c>
      <c r="C14" s="152"/>
      <c r="D14" s="152"/>
      <c r="E14" s="152"/>
      <c r="F14" s="152"/>
      <c r="G14" s="152"/>
      <c r="H14" s="152"/>
      <c r="I14" s="152"/>
      <c r="J14" s="176"/>
      <c r="K14" s="169">
        <f t="shared" si="0"/>
        <v>0</v>
      </c>
    </row>
    <row r="15" spans="1:11" ht="15">
      <c r="A15" s="45" t="s">
        <v>217</v>
      </c>
      <c r="B15" s="112" t="s">
        <v>205</v>
      </c>
      <c r="C15" s="152"/>
      <c r="D15" s="152"/>
      <c r="E15" s="152"/>
      <c r="F15" s="152"/>
      <c r="G15" s="152"/>
      <c r="H15" s="152"/>
      <c r="I15" s="152"/>
      <c r="J15" s="176"/>
      <c r="K15" s="169">
        <f t="shared" si="0"/>
        <v>0</v>
      </c>
    </row>
    <row r="16" spans="1:11" ht="15">
      <c r="A16" s="45" t="s">
        <v>207</v>
      </c>
      <c r="B16" s="112" t="s">
        <v>206</v>
      </c>
      <c r="C16" s="152"/>
      <c r="D16" s="152"/>
      <c r="E16" s="152"/>
      <c r="F16" s="152"/>
      <c r="G16" s="152"/>
      <c r="H16" s="152"/>
      <c r="I16" s="152"/>
      <c r="J16" s="176"/>
      <c r="K16" s="169">
        <f t="shared" si="0"/>
        <v>0</v>
      </c>
    </row>
    <row r="17" spans="1:11" ht="15">
      <c r="A17" s="59" t="s">
        <v>82</v>
      </c>
      <c r="B17" s="181" t="s">
        <v>83</v>
      </c>
      <c r="C17" s="183">
        <f>SUM(C6:C16)</f>
        <v>0</v>
      </c>
      <c r="D17" s="183">
        <f aca="true" t="shared" si="1" ref="D17:J17">SUM(D6:D16)</f>
        <v>0</v>
      </c>
      <c r="E17" s="183">
        <f t="shared" si="1"/>
        <v>0</v>
      </c>
      <c r="F17" s="183">
        <f t="shared" si="1"/>
        <v>0</v>
      </c>
      <c r="G17" s="183">
        <f t="shared" si="1"/>
        <v>0</v>
      </c>
      <c r="H17" s="183">
        <f t="shared" si="1"/>
        <v>0</v>
      </c>
      <c r="I17" s="183">
        <f t="shared" si="1"/>
        <v>1</v>
      </c>
      <c r="J17" s="183">
        <f t="shared" si="1"/>
        <v>0</v>
      </c>
      <c r="K17" s="189">
        <f>SUM(K6:K16)</f>
        <v>1</v>
      </c>
    </row>
    <row r="18" spans="1:11" ht="15">
      <c r="A18" s="406" t="s">
        <v>256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2"/>
    </row>
    <row r="19" spans="1:11" ht="15">
      <c r="A19" s="68" t="s">
        <v>195</v>
      </c>
      <c r="B19" s="111" t="s">
        <v>194</v>
      </c>
      <c r="C19" s="413"/>
      <c r="D19" s="414"/>
      <c r="E19" s="414"/>
      <c r="F19" s="414"/>
      <c r="G19" s="414"/>
      <c r="H19" s="414"/>
      <c r="I19" s="414"/>
      <c r="J19" s="414"/>
      <c r="K19" s="415"/>
    </row>
    <row r="20" spans="1:11" ht="15">
      <c r="A20" s="45" t="s">
        <v>209</v>
      </c>
      <c r="B20" s="112" t="s">
        <v>196</v>
      </c>
      <c r="C20" s="102"/>
      <c r="D20" s="102"/>
      <c r="E20" s="102"/>
      <c r="F20" s="102"/>
      <c r="G20" s="102"/>
      <c r="H20" s="102"/>
      <c r="I20" s="102"/>
      <c r="J20" s="102"/>
      <c r="K20" s="103">
        <f>SUM(C20:J20)</f>
        <v>0</v>
      </c>
    </row>
    <row r="21" spans="1:11" ht="15">
      <c r="A21" s="45" t="s">
        <v>210</v>
      </c>
      <c r="B21" s="112" t="s">
        <v>197</v>
      </c>
      <c r="C21" s="102"/>
      <c r="D21" s="102"/>
      <c r="E21" s="102"/>
      <c r="F21" s="102"/>
      <c r="G21" s="102"/>
      <c r="H21" s="102"/>
      <c r="I21" s="102"/>
      <c r="J21" s="102"/>
      <c r="K21" s="103">
        <f aca="true" t="shared" si="2" ref="K21:K31">SUM(C21:J21)</f>
        <v>0</v>
      </c>
    </row>
    <row r="22" spans="1:11" ht="15">
      <c r="A22" s="45" t="s">
        <v>211</v>
      </c>
      <c r="B22" s="112" t="s">
        <v>198</v>
      </c>
      <c r="C22" s="102"/>
      <c r="D22" s="102"/>
      <c r="E22" s="102"/>
      <c r="F22" s="102"/>
      <c r="G22" s="102"/>
      <c r="H22" s="102"/>
      <c r="I22" s="102">
        <f aca="true" t="shared" si="3" ref="C22:J31">I8</f>
        <v>1</v>
      </c>
      <c r="J22" s="102"/>
      <c r="K22" s="103">
        <f t="shared" si="2"/>
        <v>1</v>
      </c>
    </row>
    <row r="23" spans="1:11" ht="15">
      <c r="A23" s="45" t="s">
        <v>212</v>
      </c>
      <c r="B23" s="112" t="s">
        <v>199</v>
      </c>
      <c r="C23" s="102"/>
      <c r="D23" s="102"/>
      <c r="E23" s="102"/>
      <c r="F23" s="102"/>
      <c r="G23" s="102"/>
      <c r="H23" s="102"/>
      <c r="I23" s="102"/>
      <c r="J23" s="102"/>
      <c r="K23" s="103">
        <f t="shared" si="2"/>
        <v>0</v>
      </c>
    </row>
    <row r="24" spans="1:11" ht="15">
      <c r="A24" s="45" t="s">
        <v>213</v>
      </c>
      <c r="B24" s="112" t="s">
        <v>200</v>
      </c>
      <c r="C24" s="102"/>
      <c r="D24" s="102"/>
      <c r="E24" s="102"/>
      <c r="F24" s="102"/>
      <c r="G24" s="102"/>
      <c r="H24" s="102"/>
      <c r="I24" s="102"/>
      <c r="J24" s="102"/>
      <c r="K24" s="103">
        <f t="shared" si="2"/>
        <v>0</v>
      </c>
    </row>
    <row r="25" spans="1:11" ht="15">
      <c r="A25" s="45" t="s">
        <v>214</v>
      </c>
      <c r="B25" s="112" t="s">
        <v>201</v>
      </c>
      <c r="C25" s="102"/>
      <c r="D25" s="102"/>
      <c r="E25" s="102"/>
      <c r="F25" s="102"/>
      <c r="G25" s="102"/>
      <c r="H25" s="102"/>
      <c r="I25" s="102"/>
      <c r="J25" s="102"/>
      <c r="K25" s="103">
        <f t="shared" si="2"/>
        <v>0</v>
      </c>
    </row>
    <row r="26" spans="1:11" ht="15">
      <c r="A26" s="45" t="s">
        <v>208</v>
      </c>
      <c r="B26" s="112" t="s">
        <v>202</v>
      </c>
      <c r="C26" s="102"/>
      <c r="D26" s="102"/>
      <c r="E26" s="102"/>
      <c r="F26" s="102"/>
      <c r="G26" s="102"/>
      <c r="H26" s="102"/>
      <c r="I26" s="102"/>
      <c r="J26" s="102"/>
      <c r="K26" s="103">
        <f t="shared" si="2"/>
        <v>0</v>
      </c>
    </row>
    <row r="27" spans="1:11" ht="15">
      <c r="A27" s="45" t="s">
        <v>215</v>
      </c>
      <c r="B27" s="112" t="s">
        <v>203</v>
      </c>
      <c r="C27" s="102"/>
      <c r="D27" s="102"/>
      <c r="E27" s="102"/>
      <c r="F27" s="102"/>
      <c r="G27" s="102"/>
      <c r="H27" s="102"/>
      <c r="I27" s="102"/>
      <c r="J27" s="102"/>
      <c r="K27" s="103">
        <f t="shared" si="2"/>
        <v>0</v>
      </c>
    </row>
    <row r="28" spans="1:11" ht="15">
      <c r="A28" s="45" t="s">
        <v>216</v>
      </c>
      <c r="B28" s="112" t="s">
        <v>204</v>
      </c>
      <c r="C28" s="102"/>
      <c r="D28" s="102"/>
      <c r="E28" s="102"/>
      <c r="F28" s="102"/>
      <c r="G28" s="102"/>
      <c r="H28" s="102"/>
      <c r="I28" s="102"/>
      <c r="J28" s="102"/>
      <c r="K28" s="103">
        <f t="shared" si="2"/>
        <v>0</v>
      </c>
    </row>
    <row r="29" spans="1:11" ht="15">
      <c r="A29" s="45" t="s">
        <v>217</v>
      </c>
      <c r="B29" s="112" t="s">
        <v>205</v>
      </c>
      <c r="C29" s="102"/>
      <c r="D29" s="102"/>
      <c r="E29" s="102"/>
      <c r="F29" s="102"/>
      <c r="G29" s="102"/>
      <c r="H29" s="102"/>
      <c r="I29" s="102"/>
      <c r="J29" s="102"/>
      <c r="K29" s="103">
        <f t="shared" si="2"/>
        <v>0</v>
      </c>
    </row>
    <row r="30" spans="1:11" ht="13.5" thickBot="1">
      <c r="A30" s="45" t="s">
        <v>207</v>
      </c>
      <c r="B30" s="112" t="s">
        <v>206</v>
      </c>
      <c r="C30" s="106"/>
      <c r="D30" s="106"/>
      <c r="E30" s="106"/>
      <c r="F30" s="106"/>
      <c r="G30" s="106"/>
      <c r="H30" s="106"/>
      <c r="I30" s="106"/>
      <c r="J30" s="106"/>
      <c r="K30" s="108">
        <f t="shared" si="2"/>
        <v>0</v>
      </c>
    </row>
    <row r="31" spans="1:11" ht="13.5" thickBot="1">
      <c r="A31" s="116" t="s">
        <v>84</v>
      </c>
      <c r="B31" s="190" t="s">
        <v>83</v>
      </c>
      <c r="C31" s="190">
        <f t="shared" si="3"/>
        <v>0</v>
      </c>
      <c r="D31" s="190">
        <f t="shared" si="3"/>
        <v>0</v>
      </c>
      <c r="E31" s="190">
        <f t="shared" si="3"/>
        <v>0</v>
      </c>
      <c r="F31" s="190">
        <f t="shared" si="3"/>
        <v>0</v>
      </c>
      <c r="G31" s="190">
        <f t="shared" si="3"/>
        <v>0</v>
      </c>
      <c r="H31" s="190">
        <f t="shared" si="3"/>
        <v>0</v>
      </c>
      <c r="I31" s="190">
        <f t="shared" si="3"/>
        <v>1</v>
      </c>
      <c r="J31" s="190">
        <f t="shared" si="3"/>
        <v>0</v>
      </c>
      <c r="K31" s="191">
        <f t="shared" si="2"/>
        <v>1</v>
      </c>
    </row>
    <row r="33" spans="1:11" ht="15">
      <c r="A33" s="452"/>
      <c r="B33" s="452"/>
      <c r="C33" s="452"/>
      <c r="D33" s="452"/>
      <c r="E33" s="452"/>
      <c r="F33" s="452"/>
      <c r="G33" s="452"/>
      <c r="H33" s="452"/>
      <c r="I33" s="452"/>
      <c r="J33" s="452"/>
      <c r="K33" s="452"/>
    </row>
    <row r="34" ht="15">
      <c r="A34" s="2" t="s">
        <v>5</v>
      </c>
    </row>
    <row r="35" ht="15">
      <c r="A35" s="1" t="s">
        <v>6</v>
      </c>
    </row>
  </sheetData>
  <sheetProtection password="CC5B" sheet="1" objects="1" scenarios="1"/>
  <mergeCells count="12">
    <mergeCell ref="A1:K1"/>
    <mergeCell ref="C2:D2"/>
    <mergeCell ref="E2:F2"/>
    <mergeCell ref="G2:H2"/>
    <mergeCell ref="I2:J2"/>
    <mergeCell ref="A2:A3"/>
    <mergeCell ref="B2:B3"/>
    <mergeCell ref="A33:K33"/>
    <mergeCell ref="C5:K5"/>
    <mergeCell ref="C19:K19"/>
    <mergeCell ref="A4:K4"/>
    <mergeCell ref="A18:K18"/>
  </mergeCells>
  <printOptions/>
  <pageMargins left="0.7086614173228347" right="0.7086614173228347" top="0.7480314960629921" bottom="0.7480314960629921" header="0.31496062992125984" footer="0.31496062992125984"/>
  <pageSetup firstPageNumber="106" useFirstPageNumber="1" fitToHeight="0" fitToWidth="1" horizontalDpi="600" verticalDpi="600" orientation="landscape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 topLeftCell="A1">
      <selection activeCell="A28" sqref="A28"/>
    </sheetView>
  </sheetViews>
  <sheetFormatPr defaultColWidth="9.140625" defaultRowHeight="15"/>
  <cols>
    <col min="1" max="1" width="28.7109375" style="0" customWidth="1"/>
  </cols>
  <sheetData>
    <row r="1" spans="1:14" ht="30" customHeight="1" thickBot="1">
      <c r="A1" s="454" t="s">
        <v>161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6"/>
    </row>
    <row r="2" spans="1:14" ht="15" customHeight="1">
      <c r="A2" s="460" t="s">
        <v>247</v>
      </c>
      <c r="B2" s="457" t="s">
        <v>0</v>
      </c>
      <c r="C2" s="457"/>
      <c r="D2" s="457"/>
      <c r="E2" s="457" t="s">
        <v>2</v>
      </c>
      <c r="F2" s="457"/>
      <c r="G2" s="457"/>
      <c r="H2" s="457" t="s">
        <v>1</v>
      </c>
      <c r="I2" s="457"/>
      <c r="J2" s="457"/>
      <c r="K2" s="457" t="s">
        <v>88</v>
      </c>
      <c r="L2" s="457"/>
      <c r="M2" s="457"/>
      <c r="N2" s="458" t="s">
        <v>4</v>
      </c>
    </row>
    <row r="3" spans="1:14" ht="15" customHeight="1">
      <c r="A3" s="437"/>
      <c r="B3" s="80" t="s">
        <v>7</v>
      </c>
      <c r="C3" s="80" t="s">
        <v>8</v>
      </c>
      <c r="D3" s="80" t="s">
        <v>4</v>
      </c>
      <c r="E3" s="80" t="s">
        <v>7</v>
      </c>
      <c r="F3" s="80" t="s">
        <v>8</v>
      </c>
      <c r="G3" s="80" t="s">
        <v>4</v>
      </c>
      <c r="H3" s="80" t="s">
        <v>7</v>
      </c>
      <c r="I3" s="80" t="s">
        <v>8</v>
      </c>
      <c r="J3" s="80" t="s">
        <v>4</v>
      </c>
      <c r="K3" s="80" t="s">
        <v>7</v>
      </c>
      <c r="L3" s="80" t="s">
        <v>8</v>
      </c>
      <c r="M3" s="80" t="s">
        <v>4</v>
      </c>
      <c r="N3" s="459"/>
    </row>
    <row r="4" spans="1:14" ht="15">
      <c r="A4" s="192" t="s">
        <v>248</v>
      </c>
      <c r="B4" s="194">
        <v>0.5906</v>
      </c>
      <c r="C4" s="194">
        <v>0.6887</v>
      </c>
      <c r="D4" s="194">
        <v>0.6314</v>
      </c>
      <c r="E4" s="194"/>
      <c r="F4" s="194"/>
      <c r="G4" s="194"/>
      <c r="H4" s="194">
        <v>0.4247</v>
      </c>
      <c r="I4" s="194"/>
      <c r="J4" s="194">
        <v>0.4247</v>
      </c>
      <c r="K4" s="194">
        <v>0.75</v>
      </c>
      <c r="L4" s="194">
        <v>0.5714</v>
      </c>
      <c r="M4" s="194">
        <v>0.6364</v>
      </c>
      <c r="N4" s="195">
        <v>0.6137</v>
      </c>
    </row>
    <row r="5" spans="1:14" ht="15">
      <c r="A5" s="192" t="s">
        <v>284</v>
      </c>
      <c r="B5" s="194">
        <v>0.5512</v>
      </c>
      <c r="C5" s="194">
        <v>0.4857</v>
      </c>
      <c r="D5" s="194">
        <v>0.5345</v>
      </c>
      <c r="E5" s="194"/>
      <c r="F5" s="194"/>
      <c r="G5" s="194"/>
      <c r="H5" s="194">
        <v>0.2</v>
      </c>
      <c r="I5" s="194">
        <v>0.1176</v>
      </c>
      <c r="J5" s="194">
        <v>0.1364</v>
      </c>
      <c r="K5" s="194">
        <v>0</v>
      </c>
      <c r="L5" s="194">
        <v>0</v>
      </c>
      <c r="M5" s="194">
        <v>0</v>
      </c>
      <c r="N5" s="195">
        <v>0.4983</v>
      </c>
    </row>
    <row r="6" spans="1:14" ht="15">
      <c r="A6" s="192" t="s">
        <v>250</v>
      </c>
      <c r="B6" s="194">
        <v>0.2982</v>
      </c>
      <c r="C6" s="194"/>
      <c r="D6" s="194">
        <v>0.2982</v>
      </c>
      <c r="E6" s="194"/>
      <c r="F6" s="194"/>
      <c r="G6" s="194"/>
      <c r="H6" s="194">
        <v>0.22</v>
      </c>
      <c r="I6" s="194"/>
      <c r="J6" s="194">
        <v>0.22</v>
      </c>
      <c r="K6" s="194">
        <v>0</v>
      </c>
      <c r="L6" s="194">
        <v>0</v>
      </c>
      <c r="M6" s="194">
        <v>0</v>
      </c>
      <c r="N6" s="195">
        <v>0.2414</v>
      </c>
    </row>
    <row r="7" spans="1:14" ht="15">
      <c r="A7" s="192" t="s">
        <v>251</v>
      </c>
      <c r="B7" s="194">
        <v>0.3356</v>
      </c>
      <c r="C7" s="194">
        <v>0.3813</v>
      </c>
      <c r="D7" s="194">
        <v>0.3502</v>
      </c>
      <c r="E7" s="194"/>
      <c r="F7" s="194"/>
      <c r="G7" s="194"/>
      <c r="H7" s="194">
        <v>0.2609</v>
      </c>
      <c r="I7" s="194">
        <v>0.1395</v>
      </c>
      <c r="J7" s="194">
        <v>0.1818</v>
      </c>
      <c r="K7" s="194"/>
      <c r="L7" s="194"/>
      <c r="M7" s="194"/>
      <c r="N7" s="195">
        <v>0.328</v>
      </c>
    </row>
    <row r="8" spans="1:14" ht="15">
      <c r="A8" s="192" t="s">
        <v>252</v>
      </c>
      <c r="B8" s="194">
        <v>0.4783</v>
      </c>
      <c r="C8" s="194">
        <v>0.6441</v>
      </c>
      <c r="D8" s="194">
        <v>0.543</v>
      </c>
      <c r="E8" s="194"/>
      <c r="F8" s="194"/>
      <c r="G8" s="194"/>
      <c r="H8" s="194">
        <v>1</v>
      </c>
      <c r="I8" s="194">
        <v>0</v>
      </c>
      <c r="J8" s="194">
        <v>1</v>
      </c>
      <c r="K8" s="194">
        <v>0</v>
      </c>
      <c r="L8" s="194">
        <v>0</v>
      </c>
      <c r="M8" s="194">
        <v>0</v>
      </c>
      <c r="N8" s="195">
        <v>0.5556</v>
      </c>
    </row>
    <row r="9" spans="1:14" ht="15">
      <c r="A9" s="192" t="s">
        <v>253</v>
      </c>
      <c r="B9" s="194">
        <v>0.5429</v>
      </c>
      <c r="C9" s="194">
        <v>0.5039</v>
      </c>
      <c r="D9" s="194">
        <v>0.5282</v>
      </c>
      <c r="E9" s="194"/>
      <c r="F9" s="194"/>
      <c r="G9" s="194"/>
      <c r="H9" s="194">
        <v>0.1667</v>
      </c>
      <c r="I9" s="194">
        <v>0.1818</v>
      </c>
      <c r="J9" s="194">
        <v>0.1765</v>
      </c>
      <c r="K9" s="194">
        <v>0</v>
      </c>
      <c r="L9" s="194">
        <v>0</v>
      </c>
      <c r="M9" s="194">
        <v>0</v>
      </c>
      <c r="N9" s="195">
        <v>0.4556</v>
      </c>
    </row>
    <row r="10" spans="1:14" ht="15">
      <c r="A10" s="192" t="s">
        <v>254</v>
      </c>
      <c r="B10" s="194">
        <v>0.3557</v>
      </c>
      <c r="C10" s="194">
        <v>0.2167</v>
      </c>
      <c r="D10" s="194">
        <v>0.3033</v>
      </c>
      <c r="E10" s="194">
        <v>0.0333</v>
      </c>
      <c r="F10" s="194">
        <v>0.2209</v>
      </c>
      <c r="G10" s="194">
        <v>0.1724</v>
      </c>
      <c r="H10" s="194">
        <v>0.2577</v>
      </c>
      <c r="I10" s="194">
        <v>0.1407</v>
      </c>
      <c r="J10" s="194">
        <v>0.1897</v>
      </c>
      <c r="K10" s="194">
        <v>0</v>
      </c>
      <c r="L10" s="194">
        <v>0</v>
      </c>
      <c r="M10" s="194">
        <v>0</v>
      </c>
      <c r="N10" s="195">
        <v>0.2503</v>
      </c>
    </row>
    <row r="11" spans="1:14" ht="15">
      <c r="A11" s="192" t="s">
        <v>255</v>
      </c>
      <c r="B11" s="194">
        <v>0.6245</v>
      </c>
      <c r="C11" s="194">
        <v>0.7101</v>
      </c>
      <c r="D11" s="194">
        <v>0.6536</v>
      </c>
      <c r="E11" s="194"/>
      <c r="F11" s="194"/>
      <c r="G11" s="194"/>
      <c r="H11" s="194">
        <v>0.3864</v>
      </c>
      <c r="I11" s="194">
        <v>0.6061</v>
      </c>
      <c r="J11" s="194">
        <v>0.4805</v>
      </c>
      <c r="K11" s="194">
        <v>0</v>
      </c>
      <c r="L11" s="194">
        <v>0</v>
      </c>
      <c r="M11" s="194">
        <v>0</v>
      </c>
      <c r="N11" s="195">
        <v>0.6072</v>
      </c>
    </row>
    <row r="12" spans="1:14" ht="15.75" thickBot="1">
      <c r="A12" s="193" t="s">
        <v>84</v>
      </c>
      <c r="B12" s="196">
        <v>0.4939</v>
      </c>
      <c r="C12" s="196">
        <v>0.5286</v>
      </c>
      <c r="D12" s="196">
        <v>0.5062</v>
      </c>
      <c r="E12" s="196">
        <v>0.0333</v>
      </c>
      <c r="F12" s="196">
        <v>0.2209</v>
      </c>
      <c r="G12" s="196">
        <v>0.1724</v>
      </c>
      <c r="H12" s="196">
        <v>0.3179</v>
      </c>
      <c r="I12" s="196">
        <v>0.2022</v>
      </c>
      <c r="J12" s="196">
        <v>0.2651</v>
      </c>
      <c r="K12" s="196">
        <v>0.0714</v>
      </c>
      <c r="L12" s="196">
        <v>0.1905</v>
      </c>
      <c r="M12" s="196">
        <v>0.1111</v>
      </c>
      <c r="N12" s="197">
        <v>0.4499</v>
      </c>
    </row>
    <row r="14" spans="1:14" ht="15">
      <c r="A14" s="451"/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</row>
    <row r="15" spans="1:14" ht="15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</row>
    <row r="16" spans="1:14" ht="15">
      <c r="A16" s="451"/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</row>
    <row r="17" spans="1:14" ht="15">
      <c r="A17" s="2" t="s">
        <v>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5">
      <c r="A18" s="1" t="s">
        <v>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5">
      <c r="A19" s="451" t="s">
        <v>332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</row>
    <row r="20" spans="1:14" ht="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5">
      <c r="A21" s="4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440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</row>
  </sheetData>
  <sheetProtection password="CC5B" sheet="1" objects="1" scenarios="1"/>
  <mergeCells count="12">
    <mergeCell ref="A14:N14"/>
    <mergeCell ref="A15:N15"/>
    <mergeCell ref="A16:N16"/>
    <mergeCell ref="A19:N19"/>
    <mergeCell ref="A22:N22"/>
    <mergeCell ref="A1:N1"/>
    <mergeCell ref="B2:D2"/>
    <mergeCell ref="E2:G2"/>
    <mergeCell ref="H2:J2"/>
    <mergeCell ref="K2:M2"/>
    <mergeCell ref="N2:N3"/>
    <mergeCell ref="A2:A3"/>
  </mergeCells>
  <printOptions/>
  <pageMargins left="0.7086614173228347" right="0.7086614173228347" top="0.7874015748031497" bottom="0.7874015748031497" header="0.31496062992125984" footer="0.31496062992125984"/>
  <pageSetup firstPageNumber="107" useFirstPageNumber="1" fitToHeight="1" fitToWidth="1" horizontalDpi="600" verticalDpi="600" orientation="landscape" paperSize="9" scale="88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 topLeftCell="A1">
      <selection activeCell="A8" sqref="A7:C8"/>
    </sheetView>
  </sheetViews>
  <sheetFormatPr defaultColWidth="9.140625" defaultRowHeight="15"/>
  <cols>
    <col min="1" max="1" width="54.8515625" style="2" customWidth="1"/>
    <col min="2" max="2" width="13.421875" style="2" customWidth="1"/>
    <col min="3" max="3" width="22.421875" style="2" customWidth="1"/>
    <col min="4" max="5" width="9.140625" style="2" customWidth="1"/>
    <col min="6" max="6" width="11.421875" style="2" bestFit="1" customWidth="1"/>
    <col min="7" max="7" width="9.140625" style="2" customWidth="1"/>
    <col min="8" max="8" width="11.421875" style="2" bestFit="1" customWidth="1"/>
    <col min="9" max="16384" width="9.140625" style="2" customWidth="1"/>
  </cols>
  <sheetData>
    <row r="1" spans="1:3" ht="39.95" customHeight="1">
      <c r="A1" s="462" t="s">
        <v>333</v>
      </c>
      <c r="B1" s="463"/>
      <c r="C1" s="464"/>
    </row>
    <row r="2" spans="1:3" ht="39.95" customHeight="1">
      <c r="A2" s="95" t="s">
        <v>247</v>
      </c>
      <c r="B2" s="89"/>
      <c r="C2" s="58"/>
    </row>
    <row r="3" spans="1:3" ht="15" customHeight="1">
      <c r="A3" s="8" t="s">
        <v>40</v>
      </c>
      <c r="B3" s="55" t="s">
        <v>41</v>
      </c>
      <c r="C3" s="199" t="s">
        <v>91</v>
      </c>
    </row>
    <row r="4" spans="1:3" ht="15" customHeight="1">
      <c r="A4" s="10" t="s">
        <v>54</v>
      </c>
      <c r="B4" s="89">
        <v>217</v>
      </c>
      <c r="C4" s="200">
        <v>13395.391705069125</v>
      </c>
    </row>
    <row r="5" spans="1:3" ht="30" customHeight="1">
      <c r="A5" s="10" t="s">
        <v>55</v>
      </c>
      <c r="B5" s="89"/>
      <c r="C5" s="200"/>
    </row>
    <row r="6" spans="1:3" ht="30" customHeight="1">
      <c r="A6" s="10" t="s">
        <v>56</v>
      </c>
      <c r="B6" s="89">
        <v>193</v>
      </c>
      <c r="C6" s="200">
        <v>30348.103626943004</v>
      </c>
    </row>
    <row r="7" spans="1:3" ht="15" customHeight="1">
      <c r="A7" s="10" t="s">
        <v>57</v>
      </c>
      <c r="B7" s="89">
        <v>21</v>
      </c>
      <c r="C7" s="200">
        <v>29285.714285714286</v>
      </c>
    </row>
    <row r="8" spans="1:3" ht="15" customHeight="1">
      <c r="A8" s="10" t="s">
        <v>63</v>
      </c>
      <c r="B8" s="89">
        <v>14</v>
      </c>
      <c r="C8" s="200">
        <v>23521.214285714286</v>
      </c>
    </row>
    <row r="9" spans="1:3" ht="15" customHeight="1">
      <c r="A9" s="10" t="s">
        <v>58</v>
      </c>
      <c r="B9" s="89">
        <v>3470</v>
      </c>
      <c r="C9" s="200">
        <v>12201.220172910664</v>
      </c>
    </row>
    <row r="10" spans="1:3" ht="15" customHeight="1">
      <c r="A10" s="204" t="s">
        <v>64</v>
      </c>
      <c r="B10" s="55">
        <v>1689</v>
      </c>
      <c r="C10" s="205">
        <v>9896.080521018353</v>
      </c>
    </row>
    <row r="11" spans="1:3" ht="15" customHeight="1">
      <c r="A11" s="10" t="s">
        <v>59</v>
      </c>
      <c r="B11" s="89">
        <v>115</v>
      </c>
      <c r="C11" s="200">
        <v>64531.50060869566</v>
      </c>
    </row>
    <row r="12" spans="1:3" ht="15" customHeight="1">
      <c r="A12" s="10" t="s">
        <v>60</v>
      </c>
      <c r="B12" s="89">
        <v>0</v>
      </c>
      <c r="C12" s="200">
        <v>0</v>
      </c>
    </row>
    <row r="13" spans="1:3" ht="15" customHeight="1">
      <c r="A13" s="10" t="s">
        <v>61</v>
      </c>
      <c r="B13" s="89">
        <v>177</v>
      </c>
      <c r="C13" s="200">
        <v>109775.42372881356</v>
      </c>
    </row>
    <row r="14" spans="1:3" ht="15" customHeight="1">
      <c r="A14" s="10" t="s">
        <v>62</v>
      </c>
      <c r="B14" s="89"/>
      <c r="C14" s="200"/>
    </row>
    <row r="15" spans="1:3" ht="15" customHeight="1" thickBot="1">
      <c r="A15" s="160" t="s">
        <v>4</v>
      </c>
      <c r="B15" s="201">
        <f>B4+B6+B7+B8+B9+B11+B12+B13</f>
        <v>4207</v>
      </c>
      <c r="C15" s="202">
        <v>18753.954734965533</v>
      </c>
    </row>
    <row r="16" spans="1:3" ht="15" customHeight="1">
      <c r="A16" s="1"/>
      <c r="B16" s="1"/>
      <c r="C16" s="1"/>
    </row>
    <row r="17" spans="1:3" ht="15" customHeight="1">
      <c r="A17" s="39"/>
      <c r="B17" s="1"/>
      <c r="C17" s="1"/>
    </row>
    <row r="18" spans="1:3" ht="39" customHeight="1">
      <c r="A18" s="465"/>
      <c r="B18" s="465"/>
      <c r="C18" s="465"/>
    </row>
    <row r="19" spans="1:3" ht="30" customHeight="1">
      <c r="A19" s="465"/>
      <c r="B19" s="465"/>
      <c r="C19" s="465"/>
    </row>
    <row r="20" spans="1:3" ht="38.25" customHeight="1">
      <c r="A20" s="452"/>
      <c r="B20" s="452"/>
      <c r="C20" s="452"/>
    </row>
    <row r="21" ht="15" customHeight="1"/>
    <row r="22" ht="15" customHeight="1"/>
    <row r="23" ht="15" customHeight="1"/>
    <row r="24" ht="15" customHeight="1"/>
    <row r="25" ht="15" customHeight="1"/>
  </sheetData>
  <sheetProtection password="CC5B" sheet="1" objects="1" scenarios="1"/>
  <mergeCells count="4">
    <mergeCell ref="A1:C1"/>
    <mergeCell ref="A18:C18"/>
    <mergeCell ref="A20:C20"/>
    <mergeCell ref="A19:C19"/>
  </mergeCells>
  <printOptions/>
  <pageMargins left="0.7086614173228347" right="0.7086614173228347" top="0.7480314960629921" bottom="0.7480314960629921" header="0.31496062992125984" footer="0.31496062992125984"/>
  <pageSetup firstPageNumber="108" useFirstPageNumber="1" fitToHeight="1" fitToWidth="1" horizontalDpi="600" verticalDpi="600" orientation="portrait" paperSize="9" scale="96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 topLeftCell="A18">
      <selection activeCell="S18" sqref="S18"/>
    </sheetView>
  </sheetViews>
  <sheetFormatPr defaultColWidth="9.140625" defaultRowHeight="15"/>
  <cols>
    <col min="1" max="1" width="47.8515625" style="2" customWidth="1"/>
    <col min="2" max="2" width="6.7109375" style="109" customWidth="1"/>
    <col min="3" max="3" width="8.28125" style="109" customWidth="1"/>
    <col min="4" max="4" width="6.8515625" style="109" customWidth="1"/>
    <col min="5" max="5" width="8.57421875" style="109" customWidth="1"/>
    <col min="6" max="6" width="7.421875" style="109" customWidth="1"/>
    <col min="7" max="7" width="8.7109375" style="109" customWidth="1"/>
    <col min="8" max="8" width="7.00390625" style="109" customWidth="1"/>
    <col min="9" max="11" width="9.140625" style="109" customWidth="1"/>
    <col min="12" max="16384" width="9.140625" style="1" customWidth="1"/>
  </cols>
  <sheetData>
    <row r="1" spans="1:11" ht="42.75" customHeight="1">
      <c r="A1" s="416" t="s">
        <v>144</v>
      </c>
      <c r="B1" s="391"/>
      <c r="C1" s="391"/>
      <c r="D1" s="391"/>
      <c r="E1" s="391"/>
      <c r="F1" s="391"/>
      <c r="G1" s="391"/>
      <c r="H1" s="391"/>
      <c r="I1" s="391"/>
      <c r="J1" s="392"/>
      <c r="K1" s="393"/>
    </row>
    <row r="2" spans="1:11" s="4" customFormat="1" ht="38.25" customHeight="1">
      <c r="A2" s="475" t="s">
        <v>247</v>
      </c>
      <c r="B2" s="422"/>
      <c r="C2" s="417" t="s">
        <v>0</v>
      </c>
      <c r="D2" s="417"/>
      <c r="E2" s="417" t="s">
        <v>2</v>
      </c>
      <c r="F2" s="417"/>
      <c r="G2" s="417" t="s">
        <v>1</v>
      </c>
      <c r="H2" s="417"/>
      <c r="I2" s="418" t="s">
        <v>3</v>
      </c>
      <c r="J2" s="419"/>
      <c r="K2" s="16" t="s">
        <v>4</v>
      </c>
    </row>
    <row r="3" spans="1:11" s="4" customFormat="1" ht="15.75" customHeight="1" thickBot="1">
      <c r="A3" s="476"/>
      <c r="B3" s="423"/>
      <c r="C3" s="174" t="s">
        <v>7</v>
      </c>
      <c r="D3" s="174" t="s">
        <v>8</v>
      </c>
      <c r="E3" s="174" t="s">
        <v>7</v>
      </c>
      <c r="F3" s="174" t="s">
        <v>8</v>
      </c>
      <c r="G3" s="174" t="s">
        <v>7</v>
      </c>
      <c r="H3" s="174" t="s">
        <v>8</v>
      </c>
      <c r="I3" s="174" t="s">
        <v>7</v>
      </c>
      <c r="J3" s="174" t="s">
        <v>8</v>
      </c>
      <c r="K3" s="175"/>
    </row>
    <row r="4" spans="1:11" ht="12.75" customHeight="1">
      <c r="A4" s="469" t="s">
        <v>248</v>
      </c>
      <c r="B4" s="470"/>
      <c r="C4" s="470"/>
      <c r="D4" s="470"/>
      <c r="E4" s="470"/>
      <c r="F4" s="470"/>
      <c r="G4" s="470"/>
      <c r="H4" s="470"/>
      <c r="I4" s="470"/>
      <c r="J4" s="470"/>
      <c r="K4" s="471"/>
    </row>
    <row r="5" spans="1:11" ht="12.75" customHeight="1">
      <c r="A5" s="68" t="s">
        <v>195</v>
      </c>
      <c r="B5" s="111" t="s">
        <v>194</v>
      </c>
      <c r="C5" s="466"/>
      <c r="D5" s="467"/>
      <c r="E5" s="467"/>
      <c r="F5" s="467"/>
      <c r="G5" s="467"/>
      <c r="H5" s="467"/>
      <c r="I5" s="467"/>
      <c r="J5" s="467"/>
      <c r="K5" s="468"/>
    </row>
    <row r="6" spans="1:11" ht="12.75" customHeight="1">
      <c r="A6" s="45" t="s">
        <v>209</v>
      </c>
      <c r="B6" s="112" t="s">
        <v>196</v>
      </c>
      <c r="C6" s="152"/>
      <c r="D6" s="152"/>
      <c r="E6" s="152"/>
      <c r="F6" s="152"/>
      <c r="G6" s="152"/>
      <c r="H6" s="152"/>
      <c r="I6" s="152"/>
      <c r="J6" s="176"/>
      <c r="K6" s="169">
        <f>SUM(C6:J6)</f>
        <v>0</v>
      </c>
    </row>
    <row r="7" spans="1:11" ht="12.75" customHeight="1">
      <c r="A7" s="45" t="s">
        <v>210</v>
      </c>
      <c r="B7" s="112" t="s">
        <v>197</v>
      </c>
      <c r="C7" s="152"/>
      <c r="D7" s="152"/>
      <c r="E7" s="152"/>
      <c r="F7" s="152"/>
      <c r="G7" s="152"/>
      <c r="H7" s="152"/>
      <c r="I7" s="152"/>
      <c r="J7" s="176"/>
      <c r="K7" s="169">
        <f aca="true" t="shared" si="0" ref="K7:K19">SUM(C7:J7)</f>
        <v>0</v>
      </c>
    </row>
    <row r="8" spans="1:11" ht="12.75" customHeight="1">
      <c r="A8" s="45" t="s">
        <v>211</v>
      </c>
      <c r="B8" s="112" t="s">
        <v>198</v>
      </c>
      <c r="C8" s="152"/>
      <c r="D8" s="152"/>
      <c r="E8" s="152"/>
      <c r="F8" s="152"/>
      <c r="G8" s="152"/>
      <c r="H8" s="152"/>
      <c r="I8" s="152"/>
      <c r="J8" s="176"/>
      <c r="K8" s="169">
        <f t="shared" si="0"/>
        <v>0</v>
      </c>
    </row>
    <row r="9" spans="1:11" ht="12.75" customHeight="1">
      <c r="A9" s="45" t="s">
        <v>212</v>
      </c>
      <c r="B9" s="112" t="s">
        <v>199</v>
      </c>
      <c r="C9" s="152">
        <v>13</v>
      </c>
      <c r="D9" s="152">
        <v>14</v>
      </c>
      <c r="E9" s="152"/>
      <c r="F9" s="152"/>
      <c r="G9" s="152">
        <v>3</v>
      </c>
      <c r="H9" s="152"/>
      <c r="I9" s="152">
        <v>1</v>
      </c>
      <c r="J9" s="176">
        <v>0</v>
      </c>
      <c r="K9" s="169">
        <f t="shared" si="0"/>
        <v>31</v>
      </c>
    </row>
    <row r="10" spans="1:11" ht="12.75" customHeight="1">
      <c r="A10" s="45" t="s">
        <v>213</v>
      </c>
      <c r="B10" s="112" t="s">
        <v>200</v>
      </c>
      <c r="C10" s="152">
        <v>34</v>
      </c>
      <c r="D10" s="152">
        <v>14</v>
      </c>
      <c r="E10" s="152"/>
      <c r="F10" s="152"/>
      <c r="G10" s="152">
        <v>22</v>
      </c>
      <c r="H10" s="152"/>
      <c r="I10" s="152"/>
      <c r="J10" s="176"/>
      <c r="K10" s="169">
        <f t="shared" si="0"/>
        <v>70</v>
      </c>
    </row>
    <row r="11" spans="1:11" ht="12.75" customHeight="1">
      <c r="A11" s="45" t="s">
        <v>214</v>
      </c>
      <c r="B11" s="112" t="s">
        <v>201</v>
      </c>
      <c r="C11" s="152"/>
      <c r="D11" s="152"/>
      <c r="E11" s="152"/>
      <c r="F11" s="152"/>
      <c r="G11" s="152"/>
      <c r="H11" s="152"/>
      <c r="I11" s="152"/>
      <c r="J11" s="176"/>
      <c r="K11" s="169">
        <f t="shared" si="0"/>
        <v>0</v>
      </c>
    </row>
    <row r="12" spans="1:11" ht="12.75" customHeight="1">
      <c r="A12" s="45" t="s">
        <v>208</v>
      </c>
      <c r="B12" s="112" t="s">
        <v>202</v>
      </c>
      <c r="C12" s="152"/>
      <c r="D12" s="152"/>
      <c r="E12" s="152"/>
      <c r="F12" s="152"/>
      <c r="G12" s="152"/>
      <c r="H12" s="152"/>
      <c r="I12" s="152"/>
      <c r="J12" s="176"/>
      <c r="K12" s="169">
        <f t="shared" si="0"/>
        <v>0</v>
      </c>
    </row>
    <row r="13" spans="1:11" ht="12.75" customHeight="1">
      <c r="A13" s="45" t="s">
        <v>215</v>
      </c>
      <c r="B13" s="112" t="s">
        <v>203</v>
      </c>
      <c r="C13" s="152"/>
      <c r="D13" s="152"/>
      <c r="E13" s="152"/>
      <c r="F13" s="152"/>
      <c r="G13" s="152"/>
      <c r="H13" s="152"/>
      <c r="I13" s="152"/>
      <c r="J13" s="176"/>
      <c r="K13" s="169">
        <f t="shared" si="0"/>
        <v>0</v>
      </c>
    </row>
    <row r="14" spans="1:11" ht="12.75" customHeight="1">
      <c r="A14" s="45" t="s">
        <v>216</v>
      </c>
      <c r="B14" s="112" t="s">
        <v>204</v>
      </c>
      <c r="C14" s="152"/>
      <c r="D14" s="152"/>
      <c r="E14" s="152"/>
      <c r="F14" s="152"/>
      <c r="G14" s="152"/>
      <c r="H14" s="152"/>
      <c r="I14" s="152"/>
      <c r="J14" s="176"/>
      <c r="K14" s="169">
        <f t="shared" si="0"/>
        <v>0</v>
      </c>
    </row>
    <row r="15" spans="1:11" ht="12.75" customHeight="1">
      <c r="A15" s="45" t="s">
        <v>217</v>
      </c>
      <c r="B15" s="112" t="s">
        <v>205</v>
      </c>
      <c r="C15" s="152">
        <v>22</v>
      </c>
      <c r="D15" s="152">
        <v>37</v>
      </c>
      <c r="E15" s="152"/>
      <c r="F15" s="152"/>
      <c r="G15" s="152">
        <v>16</v>
      </c>
      <c r="H15" s="152"/>
      <c r="I15" s="152"/>
      <c r="J15" s="176"/>
      <c r="K15" s="169">
        <f t="shared" si="0"/>
        <v>75</v>
      </c>
    </row>
    <row r="16" spans="1:11" ht="12.75" customHeight="1">
      <c r="A16" s="45" t="s">
        <v>207</v>
      </c>
      <c r="B16" s="112" t="s">
        <v>206</v>
      </c>
      <c r="C16" s="152"/>
      <c r="D16" s="152"/>
      <c r="E16" s="152"/>
      <c r="F16" s="152"/>
      <c r="G16" s="152"/>
      <c r="H16" s="152"/>
      <c r="I16" s="152"/>
      <c r="J16" s="176"/>
      <c r="K16" s="169">
        <f t="shared" si="0"/>
        <v>0</v>
      </c>
    </row>
    <row r="17" spans="1:11" ht="12.75" customHeight="1">
      <c r="A17" s="59" t="s">
        <v>82</v>
      </c>
      <c r="B17" s="181" t="s">
        <v>83</v>
      </c>
      <c r="C17" s="183">
        <f>SUM(C6:C16)</f>
        <v>69</v>
      </c>
      <c r="D17" s="183">
        <f aca="true" t="shared" si="1" ref="D17:J17">SUM(D6:D16)</f>
        <v>65</v>
      </c>
      <c r="E17" s="183"/>
      <c r="F17" s="183"/>
      <c r="G17" s="183">
        <f t="shared" si="1"/>
        <v>41</v>
      </c>
      <c r="H17" s="183"/>
      <c r="I17" s="183">
        <f t="shared" si="1"/>
        <v>1</v>
      </c>
      <c r="J17" s="183">
        <f t="shared" si="1"/>
        <v>0</v>
      </c>
      <c r="K17" s="184">
        <f>SUM(K6:K16)</f>
        <v>176</v>
      </c>
    </row>
    <row r="18" spans="1:11" ht="12.75" customHeight="1">
      <c r="A18" s="45" t="s">
        <v>282</v>
      </c>
      <c r="B18" s="102" t="s">
        <v>83</v>
      </c>
      <c r="C18" s="152">
        <v>52</v>
      </c>
      <c r="D18" s="152">
        <v>59</v>
      </c>
      <c r="E18" s="152"/>
      <c r="F18" s="152"/>
      <c r="G18" s="152">
        <v>29</v>
      </c>
      <c r="H18" s="152"/>
      <c r="I18" s="152">
        <v>0</v>
      </c>
      <c r="J18" s="152">
        <v>0</v>
      </c>
      <c r="K18" s="177">
        <f t="shared" si="0"/>
        <v>140</v>
      </c>
    </row>
    <row r="19" spans="1:11" ht="12.75" customHeight="1">
      <c r="A19" s="45" t="s">
        <v>283</v>
      </c>
      <c r="B19" s="102" t="s">
        <v>83</v>
      </c>
      <c r="C19" s="152"/>
      <c r="D19" s="152"/>
      <c r="E19" s="152"/>
      <c r="F19" s="152"/>
      <c r="G19" s="152">
        <v>1</v>
      </c>
      <c r="H19" s="152"/>
      <c r="I19" s="152"/>
      <c r="J19" s="152"/>
      <c r="K19" s="177">
        <f t="shared" si="0"/>
        <v>1</v>
      </c>
    </row>
    <row r="20" spans="1:11" ht="12.75" customHeight="1">
      <c r="A20" s="472" t="s">
        <v>284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4"/>
    </row>
    <row r="21" spans="1:11" ht="12.75" customHeight="1">
      <c r="A21" s="68" t="s">
        <v>195</v>
      </c>
      <c r="B21" s="111" t="s">
        <v>194</v>
      </c>
      <c r="C21" s="206"/>
      <c r="D21" s="207"/>
      <c r="E21" s="207"/>
      <c r="F21" s="207"/>
      <c r="G21" s="207"/>
      <c r="H21" s="207"/>
      <c r="I21" s="207"/>
      <c r="J21" s="207"/>
      <c r="K21" s="208"/>
    </row>
    <row r="22" spans="1:11" ht="12.75" customHeight="1">
      <c r="A22" s="45" t="s">
        <v>209</v>
      </c>
      <c r="B22" s="112" t="s">
        <v>196</v>
      </c>
      <c r="C22" s="152"/>
      <c r="D22" s="152"/>
      <c r="E22" s="152"/>
      <c r="F22" s="152"/>
      <c r="G22" s="152"/>
      <c r="H22" s="152"/>
      <c r="I22" s="152"/>
      <c r="J22" s="176"/>
      <c r="K22" s="169">
        <f>SUM(C22:J22)</f>
        <v>0</v>
      </c>
    </row>
    <row r="23" spans="1:11" ht="12.75" customHeight="1">
      <c r="A23" s="45" t="s">
        <v>210</v>
      </c>
      <c r="B23" s="112" t="s">
        <v>197</v>
      </c>
      <c r="C23" s="152"/>
      <c r="D23" s="152"/>
      <c r="E23" s="152"/>
      <c r="F23" s="152"/>
      <c r="G23" s="152"/>
      <c r="H23" s="152"/>
      <c r="I23" s="152"/>
      <c r="J23" s="176"/>
      <c r="K23" s="169">
        <f aca="true" t="shared" si="2" ref="K23:K35">SUM(C23:J23)</f>
        <v>0</v>
      </c>
    </row>
    <row r="24" spans="1:11" ht="12.75" customHeight="1">
      <c r="A24" s="45" t="s">
        <v>211</v>
      </c>
      <c r="B24" s="112" t="s">
        <v>198</v>
      </c>
      <c r="C24" s="152"/>
      <c r="D24" s="152"/>
      <c r="E24" s="152"/>
      <c r="F24" s="152"/>
      <c r="G24" s="152"/>
      <c r="H24" s="152"/>
      <c r="I24" s="152"/>
      <c r="J24" s="176"/>
      <c r="K24" s="169">
        <f t="shared" si="2"/>
        <v>0</v>
      </c>
    </row>
    <row r="25" spans="1:11" ht="12.75" customHeight="1">
      <c r="A25" s="45" t="s">
        <v>212</v>
      </c>
      <c r="B25" s="112" t="s">
        <v>199</v>
      </c>
      <c r="C25" s="152"/>
      <c r="D25" s="152"/>
      <c r="E25" s="152"/>
      <c r="F25" s="152"/>
      <c r="G25" s="152"/>
      <c r="H25" s="152"/>
      <c r="I25" s="152"/>
      <c r="J25" s="176"/>
      <c r="K25" s="169">
        <f t="shared" si="2"/>
        <v>0</v>
      </c>
    </row>
    <row r="26" spans="1:11" ht="12.75" customHeight="1">
      <c r="A26" s="45" t="s">
        <v>213</v>
      </c>
      <c r="B26" s="112" t="s">
        <v>200</v>
      </c>
      <c r="C26" s="152"/>
      <c r="D26" s="152"/>
      <c r="E26" s="152"/>
      <c r="F26" s="152"/>
      <c r="G26" s="152"/>
      <c r="H26" s="152"/>
      <c r="I26" s="152"/>
      <c r="J26" s="176"/>
      <c r="K26" s="169">
        <f t="shared" si="2"/>
        <v>0</v>
      </c>
    </row>
    <row r="27" spans="1:11" ht="12.75" customHeight="1">
      <c r="A27" s="45" t="s">
        <v>214</v>
      </c>
      <c r="B27" s="112" t="s">
        <v>201</v>
      </c>
      <c r="C27" s="152"/>
      <c r="D27" s="152"/>
      <c r="E27" s="152"/>
      <c r="F27" s="152"/>
      <c r="G27" s="152"/>
      <c r="H27" s="152"/>
      <c r="I27" s="152"/>
      <c r="J27" s="176"/>
      <c r="K27" s="169">
        <f t="shared" si="2"/>
        <v>0</v>
      </c>
    </row>
    <row r="28" spans="1:11" ht="12.75" customHeight="1">
      <c r="A28" s="45" t="s">
        <v>208</v>
      </c>
      <c r="B28" s="112" t="s">
        <v>202</v>
      </c>
      <c r="C28" s="152"/>
      <c r="D28" s="152"/>
      <c r="E28" s="152"/>
      <c r="F28" s="152"/>
      <c r="G28" s="152"/>
      <c r="H28" s="152"/>
      <c r="I28" s="152"/>
      <c r="J28" s="176"/>
      <c r="K28" s="169">
        <f t="shared" si="2"/>
        <v>0</v>
      </c>
    </row>
    <row r="29" spans="1:11" ht="12.75" customHeight="1">
      <c r="A29" s="45" t="s">
        <v>215</v>
      </c>
      <c r="B29" s="112" t="s">
        <v>203</v>
      </c>
      <c r="C29" s="152">
        <v>21</v>
      </c>
      <c r="D29" s="152">
        <v>19</v>
      </c>
      <c r="E29" s="152"/>
      <c r="F29" s="152"/>
      <c r="G29" s="152">
        <v>3</v>
      </c>
      <c r="H29" s="152">
        <v>15</v>
      </c>
      <c r="I29" s="152">
        <v>1</v>
      </c>
      <c r="J29" s="176">
        <v>0</v>
      </c>
      <c r="K29" s="169">
        <f t="shared" si="2"/>
        <v>59</v>
      </c>
    </row>
    <row r="30" spans="1:11" ht="12.75" customHeight="1">
      <c r="A30" s="45" t="s">
        <v>216</v>
      </c>
      <c r="B30" s="112" t="s">
        <v>204</v>
      </c>
      <c r="C30" s="152"/>
      <c r="D30" s="152"/>
      <c r="E30" s="152"/>
      <c r="F30" s="152"/>
      <c r="G30" s="152"/>
      <c r="H30" s="152"/>
      <c r="I30" s="152"/>
      <c r="J30" s="176"/>
      <c r="K30" s="169">
        <f t="shared" si="2"/>
        <v>0</v>
      </c>
    </row>
    <row r="31" spans="1:11" ht="12.75" customHeight="1">
      <c r="A31" s="45" t="s">
        <v>217</v>
      </c>
      <c r="B31" s="112" t="s">
        <v>205</v>
      </c>
      <c r="C31" s="152"/>
      <c r="D31" s="152"/>
      <c r="E31" s="152"/>
      <c r="F31" s="152"/>
      <c r="G31" s="152"/>
      <c r="H31" s="152"/>
      <c r="I31" s="152"/>
      <c r="J31" s="176"/>
      <c r="K31" s="171">
        <f t="shared" si="2"/>
        <v>0</v>
      </c>
    </row>
    <row r="32" spans="1:11" ht="12.75" customHeight="1">
      <c r="A32" s="45" t="s">
        <v>207</v>
      </c>
      <c r="B32" s="112" t="s">
        <v>206</v>
      </c>
      <c r="C32" s="152"/>
      <c r="D32" s="152"/>
      <c r="E32" s="152"/>
      <c r="F32" s="152"/>
      <c r="G32" s="152"/>
      <c r="H32" s="152"/>
      <c r="I32" s="152"/>
      <c r="J32" s="176"/>
      <c r="K32" s="171">
        <f t="shared" si="2"/>
        <v>0</v>
      </c>
    </row>
    <row r="33" spans="1:11" ht="12.75" customHeight="1">
      <c r="A33" s="59" t="s">
        <v>82</v>
      </c>
      <c r="B33" s="181" t="s">
        <v>83</v>
      </c>
      <c r="C33" s="183">
        <f>SUM(C22:C32)</f>
        <v>21</v>
      </c>
      <c r="D33" s="183">
        <f aca="true" t="shared" si="3" ref="D33">SUM(D22:D32)</f>
        <v>19</v>
      </c>
      <c r="E33" s="183"/>
      <c r="F33" s="183"/>
      <c r="G33" s="183">
        <f aca="true" t="shared" si="4" ref="G33:J33">SUM(G22:G32)</f>
        <v>3</v>
      </c>
      <c r="H33" s="183">
        <f t="shared" si="4"/>
        <v>15</v>
      </c>
      <c r="I33" s="183">
        <f t="shared" si="4"/>
        <v>1</v>
      </c>
      <c r="J33" s="183">
        <f t="shared" si="4"/>
        <v>0</v>
      </c>
      <c r="K33" s="210">
        <f>SUM(K22:K32)</f>
        <v>59</v>
      </c>
    </row>
    <row r="34" spans="1:11" ht="12.75" customHeight="1">
      <c r="A34" s="45" t="s">
        <v>285</v>
      </c>
      <c r="B34" s="102" t="s">
        <v>83</v>
      </c>
      <c r="C34" s="152">
        <v>1</v>
      </c>
      <c r="D34" s="152">
        <v>2</v>
      </c>
      <c r="E34" s="152"/>
      <c r="F34" s="152"/>
      <c r="G34" s="152">
        <v>1</v>
      </c>
      <c r="H34" s="152">
        <v>2</v>
      </c>
      <c r="I34" s="152">
        <v>1</v>
      </c>
      <c r="J34" s="152">
        <v>0</v>
      </c>
      <c r="K34" s="169">
        <f t="shared" si="2"/>
        <v>7</v>
      </c>
    </row>
    <row r="35" spans="1:11" ht="12.75" customHeight="1">
      <c r="A35" s="45" t="s">
        <v>286</v>
      </c>
      <c r="B35" s="102" t="s">
        <v>83</v>
      </c>
      <c r="C35" s="152">
        <v>0</v>
      </c>
      <c r="D35" s="152">
        <v>0</v>
      </c>
      <c r="E35" s="152"/>
      <c r="F35" s="152"/>
      <c r="G35" s="152">
        <v>0</v>
      </c>
      <c r="H35" s="152">
        <v>0</v>
      </c>
      <c r="I35" s="152">
        <v>0</v>
      </c>
      <c r="J35" s="152">
        <v>0</v>
      </c>
      <c r="K35" s="169">
        <f t="shared" si="2"/>
        <v>0</v>
      </c>
    </row>
    <row r="36" spans="1:11" ht="12.75" customHeight="1">
      <c r="A36" s="406" t="s">
        <v>250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2"/>
    </row>
    <row r="37" spans="1:11" ht="12.75" customHeight="1">
      <c r="A37" s="68" t="s">
        <v>195</v>
      </c>
      <c r="B37" s="111" t="s">
        <v>194</v>
      </c>
      <c r="C37" s="466"/>
      <c r="D37" s="467"/>
      <c r="E37" s="467"/>
      <c r="F37" s="467"/>
      <c r="G37" s="467"/>
      <c r="H37" s="467"/>
      <c r="I37" s="467"/>
      <c r="J37" s="467"/>
      <c r="K37" s="468"/>
    </row>
    <row r="38" spans="1:11" ht="12.75" customHeight="1">
      <c r="A38" s="45" t="s">
        <v>209</v>
      </c>
      <c r="B38" s="112" t="s">
        <v>196</v>
      </c>
      <c r="C38" s="152"/>
      <c r="D38" s="152"/>
      <c r="E38" s="152"/>
      <c r="F38" s="152"/>
      <c r="G38" s="152"/>
      <c r="H38" s="152"/>
      <c r="I38" s="152"/>
      <c r="J38" s="176"/>
      <c r="K38" s="169">
        <f>SUM(C38:J38)</f>
        <v>0</v>
      </c>
    </row>
    <row r="39" spans="1:11" ht="12.75" customHeight="1">
      <c r="A39" s="45" t="s">
        <v>210</v>
      </c>
      <c r="B39" s="112" t="s">
        <v>197</v>
      </c>
      <c r="C39" s="152"/>
      <c r="D39" s="152"/>
      <c r="E39" s="152"/>
      <c r="F39" s="152"/>
      <c r="G39" s="152"/>
      <c r="H39" s="152"/>
      <c r="I39" s="152"/>
      <c r="J39" s="176"/>
      <c r="K39" s="169">
        <f aca="true" t="shared" si="5" ref="K39:K48">SUM(C39:J39)</f>
        <v>0</v>
      </c>
    </row>
    <row r="40" spans="1:11" ht="12.75" customHeight="1">
      <c r="A40" s="45" t="s">
        <v>211</v>
      </c>
      <c r="B40" s="112" t="s">
        <v>198</v>
      </c>
      <c r="C40" s="152">
        <v>40</v>
      </c>
      <c r="D40" s="152"/>
      <c r="E40" s="152"/>
      <c r="F40" s="152"/>
      <c r="G40" s="152">
        <v>37</v>
      </c>
      <c r="H40" s="152"/>
      <c r="I40" s="152">
        <v>3</v>
      </c>
      <c r="J40" s="176">
        <v>2</v>
      </c>
      <c r="K40" s="169">
        <f t="shared" si="5"/>
        <v>82</v>
      </c>
    </row>
    <row r="41" spans="1:11" ht="12.75" customHeight="1">
      <c r="A41" s="45" t="s">
        <v>212</v>
      </c>
      <c r="B41" s="112" t="s">
        <v>199</v>
      </c>
      <c r="C41" s="152"/>
      <c r="D41" s="152"/>
      <c r="E41" s="152"/>
      <c r="F41" s="152"/>
      <c r="G41" s="152"/>
      <c r="H41" s="152"/>
      <c r="I41" s="152"/>
      <c r="J41" s="176"/>
      <c r="K41" s="169">
        <f t="shared" si="5"/>
        <v>0</v>
      </c>
    </row>
    <row r="42" spans="1:11" ht="12.75" customHeight="1">
      <c r="A42" s="45" t="s">
        <v>213</v>
      </c>
      <c r="B42" s="112" t="s">
        <v>200</v>
      </c>
      <c r="C42" s="152"/>
      <c r="D42" s="152"/>
      <c r="E42" s="152"/>
      <c r="F42" s="152"/>
      <c r="G42" s="152"/>
      <c r="H42" s="152"/>
      <c r="I42" s="152"/>
      <c r="J42" s="176"/>
      <c r="K42" s="169">
        <f t="shared" si="5"/>
        <v>0</v>
      </c>
    </row>
    <row r="43" spans="1:11" ht="12.75" customHeight="1">
      <c r="A43" s="45" t="s">
        <v>214</v>
      </c>
      <c r="B43" s="112" t="s">
        <v>201</v>
      </c>
      <c r="C43" s="152"/>
      <c r="D43" s="152"/>
      <c r="E43" s="152"/>
      <c r="F43" s="152"/>
      <c r="G43" s="152"/>
      <c r="H43" s="152"/>
      <c r="I43" s="152"/>
      <c r="J43" s="176"/>
      <c r="K43" s="169">
        <f t="shared" si="5"/>
        <v>0</v>
      </c>
    </row>
    <row r="44" spans="1:11" ht="12.75" customHeight="1">
      <c r="A44" s="45" t="s">
        <v>208</v>
      </c>
      <c r="B44" s="112" t="s">
        <v>202</v>
      </c>
      <c r="C44" s="152"/>
      <c r="D44" s="152"/>
      <c r="E44" s="152"/>
      <c r="F44" s="152"/>
      <c r="G44" s="152"/>
      <c r="H44" s="152"/>
      <c r="I44" s="152"/>
      <c r="J44" s="176"/>
      <c r="K44" s="169">
        <f t="shared" si="5"/>
        <v>0</v>
      </c>
    </row>
    <row r="45" spans="1:11" ht="12.75" customHeight="1">
      <c r="A45" s="45" t="s">
        <v>215</v>
      </c>
      <c r="B45" s="112" t="s">
        <v>203</v>
      </c>
      <c r="C45" s="152"/>
      <c r="D45" s="152"/>
      <c r="E45" s="152"/>
      <c r="F45" s="152"/>
      <c r="G45" s="152"/>
      <c r="H45" s="152"/>
      <c r="I45" s="152"/>
      <c r="J45" s="176"/>
      <c r="K45" s="169">
        <f t="shared" si="5"/>
        <v>0</v>
      </c>
    </row>
    <row r="46" spans="1:11" ht="12.75" customHeight="1">
      <c r="A46" s="45" t="s">
        <v>216</v>
      </c>
      <c r="B46" s="112" t="s">
        <v>204</v>
      </c>
      <c r="C46" s="152"/>
      <c r="D46" s="152"/>
      <c r="E46" s="152"/>
      <c r="F46" s="152"/>
      <c r="G46" s="152"/>
      <c r="H46" s="152"/>
      <c r="I46" s="152"/>
      <c r="J46" s="176"/>
      <c r="K46" s="169">
        <f t="shared" si="5"/>
        <v>0</v>
      </c>
    </row>
    <row r="47" spans="1:11" ht="12.75" customHeight="1">
      <c r="A47" s="45" t="s">
        <v>217</v>
      </c>
      <c r="B47" s="112" t="s">
        <v>205</v>
      </c>
      <c r="C47" s="152"/>
      <c r="D47" s="152"/>
      <c r="E47" s="152"/>
      <c r="F47" s="152"/>
      <c r="G47" s="152"/>
      <c r="H47" s="152"/>
      <c r="I47" s="152"/>
      <c r="J47" s="176"/>
      <c r="K47" s="169">
        <f t="shared" si="5"/>
        <v>0</v>
      </c>
    </row>
    <row r="48" spans="1:11" ht="12.75" customHeight="1">
      <c r="A48" s="45" t="s">
        <v>207</v>
      </c>
      <c r="B48" s="112" t="s">
        <v>206</v>
      </c>
      <c r="C48" s="152"/>
      <c r="D48" s="152"/>
      <c r="E48" s="152"/>
      <c r="F48" s="152"/>
      <c r="G48" s="152"/>
      <c r="H48" s="152"/>
      <c r="I48" s="152"/>
      <c r="J48" s="176"/>
      <c r="K48" s="169">
        <f t="shared" si="5"/>
        <v>0</v>
      </c>
    </row>
    <row r="49" spans="1:11" ht="12.75" customHeight="1">
      <c r="A49" s="59" t="s">
        <v>82</v>
      </c>
      <c r="B49" s="181" t="s">
        <v>83</v>
      </c>
      <c r="C49" s="183">
        <f>SUM(C38:C48)</f>
        <v>40</v>
      </c>
      <c r="D49" s="183"/>
      <c r="E49" s="183"/>
      <c r="F49" s="183"/>
      <c r="G49" s="183">
        <f aca="true" t="shared" si="6" ref="G49:J49">SUM(G38:G48)</f>
        <v>37</v>
      </c>
      <c r="H49" s="183"/>
      <c r="I49" s="183">
        <f t="shared" si="6"/>
        <v>3</v>
      </c>
      <c r="J49" s="183">
        <f t="shared" si="6"/>
        <v>2</v>
      </c>
      <c r="K49" s="184">
        <f>SUM(K38:K48)</f>
        <v>82</v>
      </c>
    </row>
    <row r="50" spans="1:11" ht="12.75" customHeight="1">
      <c r="A50" s="45" t="s">
        <v>287</v>
      </c>
      <c r="B50" s="102" t="s">
        <v>83</v>
      </c>
      <c r="C50" s="152">
        <v>31</v>
      </c>
      <c r="D50" s="152"/>
      <c r="E50" s="152"/>
      <c r="F50" s="152"/>
      <c r="G50" s="152">
        <v>31</v>
      </c>
      <c r="H50" s="152"/>
      <c r="I50" s="152">
        <v>2</v>
      </c>
      <c r="J50" s="152">
        <v>2</v>
      </c>
      <c r="K50" s="177">
        <f aca="true" t="shared" si="7" ref="K50:K51">SUM(C50:J50)</f>
        <v>66</v>
      </c>
    </row>
    <row r="51" spans="1:11" ht="12.75" customHeight="1">
      <c r="A51" s="45" t="s">
        <v>288</v>
      </c>
      <c r="B51" s="102" t="s">
        <v>83</v>
      </c>
      <c r="C51" s="152">
        <v>5</v>
      </c>
      <c r="D51" s="152"/>
      <c r="E51" s="152"/>
      <c r="F51" s="152"/>
      <c r="G51" s="152">
        <v>6</v>
      </c>
      <c r="H51" s="152"/>
      <c r="I51" s="152">
        <v>1</v>
      </c>
      <c r="J51" s="209"/>
      <c r="K51" s="177">
        <f t="shared" si="7"/>
        <v>12</v>
      </c>
    </row>
    <row r="52" spans="1:11" ht="12.75" customHeight="1">
      <c r="A52" s="406" t="s">
        <v>251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2"/>
    </row>
    <row r="53" spans="1:11" ht="12.75" customHeight="1">
      <c r="A53" s="68" t="s">
        <v>195</v>
      </c>
      <c r="B53" s="111" t="s">
        <v>194</v>
      </c>
      <c r="C53" s="206"/>
      <c r="D53" s="207"/>
      <c r="E53" s="207"/>
      <c r="F53" s="207"/>
      <c r="G53" s="207"/>
      <c r="H53" s="207"/>
      <c r="I53" s="207"/>
      <c r="J53" s="207"/>
      <c r="K53" s="208"/>
    </row>
    <row r="54" spans="1:11" ht="12.75" customHeight="1">
      <c r="A54" s="45" t="s">
        <v>209</v>
      </c>
      <c r="B54" s="112" t="s">
        <v>196</v>
      </c>
      <c r="C54" s="152"/>
      <c r="D54" s="152"/>
      <c r="E54" s="152"/>
      <c r="F54" s="152"/>
      <c r="G54" s="152"/>
      <c r="H54" s="152"/>
      <c r="I54" s="152"/>
      <c r="J54" s="176"/>
      <c r="K54" s="169">
        <f>SUM(C54:J54)</f>
        <v>0</v>
      </c>
    </row>
    <row r="55" spans="1:11" ht="12.75" customHeight="1">
      <c r="A55" s="45" t="s">
        <v>210</v>
      </c>
      <c r="B55" s="112" t="s">
        <v>197</v>
      </c>
      <c r="C55" s="152"/>
      <c r="D55" s="152"/>
      <c r="E55" s="152"/>
      <c r="F55" s="152"/>
      <c r="G55" s="152">
        <v>0</v>
      </c>
      <c r="H55" s="152">
        <v>0</v>
      </c>
      <c r="I55" s="152"/>
      <c r="J55" s="176"/>
      <c r="K55" s="169">
        <f aca="true" t="shared" si="8" ref="K55:K64">SUM(C55:J55)</f>
        <v>0</v>
      </c>
    </row>
    <row r="56" spans="1:11" ht="12.75" customHeight="1">
      <c r="A56" s="45" t="s">
        <v>211</v>
      </c>
      <c r="B56" s="112" t="s">
        <v>198</v>
      </c>
      <c r="C56" s="152"/>
      <c r="D56" s="152"/>
      <c r="E56" s="152"/>
      <c r="F56" s="152"/>
      <c r="G56" s="152"/>
      <c r="H56" s="152"/>
      <c r="I56" s="152"/>
      <c r="J56" s="176"/>
      <c r="K56" s="169">
        <f t="shared" si="8"/>
        <v>0</v>
      </c>
    </row>
    <row r="57" spans="1:11" ht="12.75" customHeight="1">
      <c r="A57" s="45" t="s">
        <v>212</v>
      </c>
      <c r="B57" s="112" t="s">
        <v>199</v>
      </c>
      <c r="C57" s="152"/>
      <c r="D57" s="152"/>
      <c r="E57" s="152"/>
      <c r="F57" s="152"/>
      <c r="G57" s="152"/>
      <c r="H57" s="152"/>
      <c r="I57" s="152"/>
      <c r="J57" s="176"/>
      <c r="K57" s="169">
        <f t="shared" si="8"/>
        <v>0</v>
      </c>
    </row>
    <row r="58" spans="1:11" ht="12.75" customHeight="1">
      <c r="A58" s="45" t="s">
        <v>213</v>
      </c>
      <c r="B58" s="112" t="s">
        <v>200</v>
      </c>
      <c r="C58" s="152"/>
      <c r="D58" s="152"/>
      <c r="E58" s="152"/>
      <c r="F58" s="152"/>
      <c r="G58" s="152">
        <v>4</v>
      </c>
      <c r="H58" s="152">
        <v>24</v>
      </c>
      <c r="I58" s="152"/>
      <c r="J58" s="176"/>
      <c r="K58" s="169">
        <f t="shared" si="8"/>
        <v>28</v>
      </c>
    </row>
    <row r="59" spans="1:11" ht="12.75" customHeight="1">
      <c r="A59" s="45" t="s">
        <v>214</v>
      </c>
      <c r="B59" s="112" t="s">
        <v>201</v>
      </c>
      <c r="C59" s="152"/>
      <c r="D59" s="152"/>
      <c r="E59" s="152"/>
      <c r="F59" s="152"/>
      <c r="G59" s="152"/>
      <c r="H59" s="152"/>
      <c r="I59" s="152"/>
      <c r="J59" s="176"/>
      <c r="K59" s="169">
        <f t="shared" si="8"/>
        <v>0</v>
      </c>
    </row>
    <row r="60" spans="1:11" ht="12.75" customHeight="1">
      <c r="A60" s="45" t="s">
        <v>208</v>
      </c>
      <c r="B60" s="112" t="s">
        <v>202</v>
      </c>
      <c r="C60" s="152"/>
      <c r="D60" s="152"/>
      <c r="E60" s="152"/>
      <c r="F60" s="152"/>
      <c r="G60" s="152"/>
      <c r="H60" s="152"/>
      <c r="I60" s="152"/>
      <c r="J60" s="176"/>
      <c r="K60" s="169">
        <f t="shared" si="8"/>
        <v>0</v>
      </c>
    </row>
    <row r="61" spans="1:11" ht="12.75" customHeight="1">
      <c r="A61" s="45" t="s">
        <v>215</v>
      </c>
      <c r="B61" s="112" t="s">
        <v>203</v>
      </c>
      <c r="C61" s="152"/>
      <c r="D61" s="152"/>
      <c r="E61" s="152"/>
      <c r="F61" s="152"/>
      <c r="G61" s="152"/>
      <c r="H61" s="152"/>
      <c r="I61" s="152"/>
      <c r="J61" s="176"/>
      <c r="K61" s="169">
        <f t="shared" si="8"/>
        <v>0</v>
      </c>
    </row>
    <row r="62" spans="1:11" ht="12.75" customHeight="1">
      <c r="A62" s="45" t="s">
        <v>216</v>
      </c>
      <c r="B62" s="112" t="s">
        <v>204</v>
      </c>
      <c r="C62" s="152"/>
      <c r="D62" s="152"/>
      <c r="E62" s="152"/>
      <c r="F62" s="152"/>
      <c r="G62" s="152"/>
      <c r="H62" s="152"/>
      <c r="I62" s="152"/>
      <c r="J62" s="176"/>
      <c r="K62" s="169">
        <f t="shared" si="8"/>
        <v>0</v>
      </c>
    </row>
    <row r="63" spans="1:11" ht="12.75" customHeight="1">
      <c r="A63" s="45" t="s">
        <v>217</v>
      </c>
      <c r="B63" s="112" t="s">
        <v>205</v>
      </c>
      <c r="C63" s="152">
        <v>97</v>
      </c>
      <c r="D63" s="152">
        <v>43</v>
      </c>
      <c r="E63" s="152"/>
      <c r="F63" s="152"/>
      <c r="G63" s="152"/>
      <c r="H63" s="152"/>
      <c r="I63" s="152"/>
      <c r="J63" s="176"/>
      <c r="K63" s="171">
        <f t="shared" si="8"/>
        <v>140</v>
      </c>
    </row>
    <row r="64" spans="1:11" ht="12.75" customHeight="1">
      <c r="A64" s="45" t="s">
        <v>207</v>
      </c>
      <c r="B64" s="112" t="s">
        <v>206</v>
      </c>
      <c r="C64" s="152"/>
      <c r="D64" s="152"/>
      <c r="E64" s="152"/>
      <c r="F64" s="152"/>
      <c r="G64" s="152"/>
      <c r="H64" s="152"/>
      <c r="I64" s="152"/>
      <c r="J64" s="176"/>
      <c r="K64" s="171">
        <f t="shared" si="8"/>
        <v>0</v>
      </c>
    </row>
    <row r="65" spans="1:11" ht="12.75" customHeight="1">
      <c r="A65" s="59" t="s">
        <v>82</v>
      </c>
      <c r="B65" s="181" t="s">
        <v>83</v>
      </c>
      <c r="C65" s="183">
        <f>SUM(C54:C64)</f>
        <v>97</v>
      </c>
      <c r="D65" s="183">
        <f aca="true" t="shared" si="9" ref="D65:H65">SUM(D54:D64)</f>
        <v>43</v>
      </c>
      <c r="E65" s="183"/>
      <c r="F65" s="183"/>
      <c r="G65" s="183">
        <f t="shared" si="9"/>
        <v>4</v>
      </c>
      <c r="H65" s="183">
        <f t="shared" si="9"/>
        <v>24</v>
      </c>
      <c r="I65" s="183"/>
      <c r="J65" s="183"/>
      <c r="K65" s="210">
        <f>SUM(K54:K64)</f>
        <v>168</v>
      </c>
    </row>
    <row r="66" spans="1:11" ht="12.75" customHeight="1">
      <c r="A66" s="45" t="s">
        <v>289</v>
      </c>
      <c r="B66" s="102" t="s">
        <v>83</v>
      </c>
      <c r="C66" s="152">
        <v>86</v>
      </c>
      <c r="D66" s="152">
        <v>39</v>
      </c>
      <c r="E66" s="152"/>
      <c r="F66" s="152"/>
      <c r="G66" s="152">
        <v>3</v>
      </c>
      <c r="H66" s="152">
        <v>21</v>
      </c>
      <c r="I66" s="152"/>
      <c r="J66" s="152"/>
      <c r="K66" s="169">
        <f aca="true" t="shared" si="10" ref="K66:K67">SUM(C66:J66)</f>
        <v>149</v>
      </c>
    </row>
    <row r="67" spans="1:11" ht="12.75" customHeight="1">
      <c r="A67" s="45" t="s">
        <v>290</v>
      </c>
      <c r="B67" s="102" t="s">
        <v>83</v>
      </c>
      <c r="C67" s="152">
        <v>3</v>
      </c>
      <c r="D67" s="152">
        <v>1</v>
      </c>
      <c r="E67" s="152"/>
      <c r="F67" s="152"/>
      <c r="G67" s="152">
        <v>0</v>
      </c>
      <c r="H67" s="152">
        <v>0</v>
      </c>
      <c r="I67" s="152"/>
      <c r="J67" s="152"/>
      <c r="K67" s="169">
        <f t="shared" si="10"/>
        <v>4</v>
      </c>
    </row>
    <row r="68" spans="1:11" ht="12.75" customHeight="1">
      <c r="A68" s="406" t="s">
        <v>252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2"/>
    </row>
    <row r="69" spans="1:11" ht="12.75" customHeight="1">
      <c r="A69" s="68" t="s">
        <v>195</v>
      </c>
      <c r="B69" s="111" t="s">
        <v>194</v>
      </c>
      <c r="C69" s="466"/>
      <c r="D69" s="467"/>
      <c r="E69" s="467"/>
      <c r="F69" s="467"/>
      <c r="G69" s="467"/>
      <c r="H69" s="467"/>
      <c r="I69" s="467"/>
      <c r="J69" s="467"/>
      <c r="K69" s="468"/>
    </row>
    <row r="70" spans="1:11" ht="12.75" customHeight="1">
      <c r="A70" s="45" t="s">
        <v>209</v>
      </c>
      <c r="B70" s="112" t="s">
        <v>196</v>
      </c>
      <c r="C70" s="152"/>
      <c r="D70" s="152"/>
      <c r="E70" s="152"/>
      <c r="F70" s="152"/>
      <c r="G70" s="152"/>
      <c r="H70" s="152"/>
      <c r="I70" s="152"/>
      <c r="J70" s="176"/>
      <c r="K70" s="169">
        <f>SUM(C70:J70)</f>
        <v>0</v>
      </c>
    </row>
    <row r="71" spans="1:11" ht="12.75" customHeight="1">
      <c r="A71" s="45" t="s">
        <v>210</v>
      </c>
      <c r="B71" s="112" t="s">
        <v>197</v>
      </c>
      <c r="C71" s="152"/>
      <c r="D71" s="152"/>
      <c r="E71" s="152"/>
      <c r="F71" s="152"/>
      <c r="G71" s="152"/>
      <c r="H71" s="152"/>
      <c r="I71" s="152"/>
      <c r="J71" s="176"/>
      <c r="K71" s="169">
        <f aca="true" t="shared" si="11" ref="K71:K80">SUM(C71:J71)</f>
        <v>0</v>
      </c>
    </row>
    <row r="72" spans="1:11" ht="12.75" customHeight="1">
      <c r="A72" s="45" t="s">
        <v>211</v>
      </c>
      <c r="B72" s="112" t="s">
        <v>198</v>
      </c>
      <c r="C72" s="152"/>
      <c r="D72" s="152"/>
      <c r="E72" s="152"/>
      <c r="F72" s="152"/>
      <c r="G72" s="152"/>
      <c r="H72" s="152"/>
      <c r="I72" s="152"/>
      <c r="J72" s="176"/>
      <c r="K72" s="169">
        <f t="shared" si="11"/>
        <v>0</v>
      </c>
    </row>
    <row r="73" spans="1:11" ht="12.75" customHeight="1">
      <c r="A73" s="45" t="s">
        <v>212</v>
      </c>
      <c r="B73" s="112" t="s">
        <v>199</v>
      </c>
      <c r="C73" s="152"/>
      <c r="D73" s="152"/>
      <c r="E73" s="152"/>
      <c r="F73" s="152"/>
      <c r="G73" s="152"/>
      <c r="H73" s="152"/>
      <c r="I73" s="152"/>
      <c r="J73" s="176"/>
      <c r="K73" s="169">
        <f t="shared" si="11"/>
        <v>0</v>
      </c>
    </row>
    <row r="74" spans="1:11" ht="12.75" customHeight="1">
      <c r="A74" s="45" t="s">
        <v>213</v>
      </c>
      <c r="B74" s="112" t="s">
        <v>200</v>
      </c>
      <c r="C74" s="152"/>
      <c r="D74" s="152"/>
      <c r="E74" s="152"/>
      <c r="F74" s="152"/>
      <c r="G74" s="152"/>
      <c r="H74" s="152"/>
      <c r="I74" s="152"/>
      <c r="J74" s="176"/>
      <c r="K74" s="169">
        <f t="shared" si="11"/>
        <v>0</v>
      </c>
    </row>
    <row r="75" spans="1:11" ht="12.75" customHeight="1">
      <c r="A75" s="45" t="s">
        <v>214</v>
      </c>
      <c r="B75" s="112" t="s">
        <v>201</v>
      </c>
      <c r="C75" s="152">
        <v>15</v>
      </c>
      <c r="D75" s="152">
        <v>9</v>
      </c>
      <c r="E75" s="152"/>
      <c r="F75" s="152"/>
      <c r="G75" s="152">
        <v>2</v>
      </c>
      <c r="H75" s="152">
        <v>12</v>
      </c>
      <c r="I75" s="152">
        <v>2</v>
      </c>
      <c r="J75" s="176">
        <v>0</v>
      </c>
      <c r="K75" s="169">
        <f t="shared" si="11"/>
        <v>40</v>
      </c>
    </row>
    <row r="76" spans="1:11" ht="12.75" customHeight="1">
      <c r="A76" s="45" t="s">
        <v>208</v>
      </c>
      <c r="B76" s="112" t="s">
        <v>202</v>
      </c>
      <c r="C76" s="152"/>
      <c r="D76" s="152"/>
      <c r="E76" s="152"/>
      <c r="F76" s="152"/>
      <c r="G76" s="152"/>
      <c r="H76" s="152"/>
      <c r="I76" s="152"/>
      <c r="J76" s="176"/>
      <c r="K76" s="169">
        <f t="shared" si="11"/>
        <v>0</v>
      </c>
    </row>
    <row r="77" spans="1:11" ht="12.75" customHeight="1">
      <c r="A77" s="45" t="s">
        <v>215</v>
      </c>
      <c r="B77" s="112" t="s">
        <v>203</v>
      </c>
      <c r="C77" s="152"/>
      <c r="D77" s="152"/>
      <c r="E77" s="152"/>
      <c r="F77" s="152"/>
      <c r="G77" s="152">
        <v>2</v>
      </c>
      <c r="H77" s="152"/>
      <c r="I77" s="152"/>
      <c r="J77" s="176"/>
      <c r="K77" s="169">
        <f t="shared" si="11"/>
        <v>2</v>
      </c>
    </row>
    <row r="78" spans="1:11" ht="12.75" customHeight="1">
      <c r="A78" s="45" t="s">
        <v>216</v>
      </c>
      <c r="B78" s="112" t="s">
        <v>204</v>
      </c>
      <c r="C78" s="152"/>
      <c r="D78" s="152"/>
      <c r="E78" s="152"/>
      <c r="F78" s="152"/>
      <c r="G78" s="152"/>
      <c r="H78" s="152"/>
      <c r="I78" s="152"/>
      <c r="J78" s="176"/>
      <c r="K78" s="169">
        <f t="shared" si="11"/>
        <v>0</v>
      </c>
    </row>
    <row r="79" spans="1:11" ht="12.75" customHeight="1">
      <c r="A79" s="45" t="s">
        <v>217</v>
      </c>
      <c r="B79" s="112" t="s">
        <v>205</v>
      </c>
      <c r="C79" s="152"/>
      <c r="D79" s="152"/>
      <c r="E79" s="152"/>
      <c r="F79" s="152"/>
      <c r="G79" s="152"/>
      <c r="H79" s="152"/>
      <c r="I79" s="152"/>
      <c r="J79" s="176"/>
      <c r="K79" s="169">
        <f t="shared" si="11"/>
        <v>0</v>
      </c>
    </row>
    <row r="80" spans="1:11" ht="12.75" customHeight="1">
      <c r="A80" s="45" t="s">
        <v>207</v>
      </c>
      <c r="B80" s="112" t="s">
        <v>206</v>
      </c>
      <c r="C80" s="152"/>
      <c r="D80" s="152"/>
      <c r="E80" s="152"/>
      <c r="F80" s="152"/>
      <c r="G80" s="152"/>
      <c r="H80" s="152"/>
      <c r="I80" s="152"/>
      <c r="J80" s="176"/>
      <c r="K80" s="169">
        <f t="shared" si="11"/>
        <v>0</v>
      </c>
    </row>
    <row r="81" spans="1:11" ht="12.75" customHeight="1">
      <c r="A81" s="59" t="s">
        <v>82</v>
      </c>
      <c r="B81" s="181" t="s">
        <v>83</v>
      </c>
      <c r="C81" s="183">
        <f>SUM(C70:C80)</f>
        <v>15</v>
      </c>
      <c r="D81" s="183">
        <f aca="true" t="shared" si="12" ref="D81:J81">SUM(D70:D80)</f>
        <v>9</v>
      </c>
      <c r="E81" s="183"/>
      <c r="F81" s="183"/>
      <c r="G81" s="183">
        <f t="shared" si="12"/>
        <v>4</v>
      </c>
      <c r="H81" s="183">
        <f t="shared" si="12"/>
        <v>12</v>
      </c>
      <c r="I81" s="183">
        <f t="shared" si="12"/>
        <v>2</v>
      </c>
      <c r="J81" s="183">
        <f t="shared" si="12"/>
        <v>0</v>
      </c>
      <c r="K81" s="184">
        <f>SUM(K70:K80)</f>
        <v>42</v>
      </c>
    </row>
    <row r="82" spans="1:11" ht="12.75" customHeight="1">
      <c r="A82" s="45" t="s">
        <v>291</v>
      </c>
      <c r="B82" s="102" t="s">
        <v>83</v>
      </c>
      <c r="C82" s="152">
        <v>10</v>
      </c>
      <c r="D82" s="152">
        <v>7</v>
      </c>
      <c r="E82" s="152"/>
      <c r="F82" s="152"/>
      <c r="G82" s="152">
        <v>3</v>
      </c>
      <c r="H82" s="152">
        <v>7</v>
      </c>
      <c r="I82" s="152">
        <v>1</v>
      </c>
      <c r="J82" s="152"/>
      <c r="K82" s="177">
        <f aca="true" t="shared" si="13" ref="K82:K83">SUM(C82:J82)</f>
        <v>28</v>
      </c>
    </row>
    <row r="83" spans="1:11" ht="12.75" customHeight="1">
      <c r="A83" s="45" t="s">
        <v>292</v>
      </c>
      <c r="B83" s="102" t="s">
        <v>83</v>
      </c>
      <c r="C83" s="152">
        <v>0</v>
      </c>
      <c r="D83" s="152">
        <v>0</v>
      </c>
      <c r="E83" s="152"/>
      <c r="F83" s="152"/>
      <c r="G83" s="152">
        <v>0</v>
      </c>
      <c r="H83" s="152">
        <v>0</v>
      </c>
      <c r="I83" s="152">
        <v>0</v>
      </c>
      <c r="J83" s="152"/>
      <c r="K83" s="177">
        <f t="shared" si="13"/>
        <v>0</v>
      </c>
    </row>
    <row r="84" spans="1:11" ht="12.75" customHeight="1">
      <c r="A84" s="406" t="s">
        <v>253</v>
      </c>
      <c r="B84" s="411"/>
      <c r="C84" s="411"/>
      <c r="D84" s="411"/>
      <c r="E84" s="411"/>
      <c r="F84" s="411"/>
      <c r="G84" s="411"/>
      <c r="H84" s="411"/>
      <c r="I84" s="411"/>
      <c r="J84" s="411"/>
      <c r="K84" s="412"/>
    </row>
    <row r="85" spans="1:11" ht="12.75" customHeight="1">
      <c r="A85" s="68" t="s">
        <v>195</v>
      </c>
      <c r="B85" s="111" t="s">
        <v>194</v>
      </c>
      <c r="C85" s="206"/>
      <c r="D85" s="207"/>
      <c r="E85" s="207"/>
      <c r="F85" s="207"/>
      <c r="G85" s="207"/>
      <c r="H85" s="207"/>
      <c r="I85" s="207"/>
      <c r="J85" s="207"/>
      <c r="K85" s="208"/>
    </row>
    <row r="86" spans="1:11" ht="12.75" customHeight="1">
      <c r="A86" s="45" t="s">
        <v>209</v>
      </c>
      <c r="B86" s="112" t="s">
        <v>196</v>
      </c>
      <c r="C86" s="152"/>
      <c r="D86" s="152"/>
      <c r="E86" s="152"/>
      <c r="F86" s="152"/>
      <c r="G86" s="152"/>
      <c r="H86" s="152"/>
      <c r="I86" s="152"/>
      <c r="J86" s="176"/>
      <c r="K86" s="169">
        <f>SUM(C86:J86)</f>
        <v>0</v>
      </c>
    </row>
    <row r="87" spans="1:11" ht="12.75" customHeight="1">
      <c r="A87" s="45" t="s">
        <v>210</v>
      </c>
      <c r="B87" s="112" t="s">
        <v>197</v>
      </c>
      <c r="C87" s="152">
        <v>0</v>
      </c>
      <c r="D87" s="152">
        <v>0</v>
      </c>
      <c r="E87" s="152"/>
      <c r="F87" s="152"/>
      <c r="G87" s="152">
        <v>0</v>
      </c>
      <c r="H87" s="152">
        <v>0</v>
      </c>
      <c r="I87" s="152"/>
      <c r="J87" s="176"/>
      <c r="K87" s="169">
        <f aca="true" t="shared" si="14" ref="K87:K96">SUM(C87:J87)</f>
        <v>0</v>
      </c>
    </row>
    <row r="88" spans="1:11" ht="12.75" customHeight="1">
      <c r="A88" s="45" t="s">
        <v>211</v>
      </c>
      <c r="B88" s="112" t="s">
        <v>198</v>
      </c>
      <c r="C88" s="152">
        <v>17</v>
      </c>
      <c r="D88" s="152">
        <v>30</v>
      </c>
      <c r="E88" s="152"/>
      <c r="F88" s="152"/>
      <c r="G88" s="152">
        <v>11</v>
      </c>
      <c r="H88" s="152">
        <v>12</v>
      </c>
      <c r="I88" s="152">
        <v>0</v>
      </c>
      <c r="J88" s="176">
        <v>2</v>
      </c>
      <c r="K88" s="169">
        <f t="shared" si="14"/>
        <v>72</v>
      </c>
    </row>
    <row r="89" spans="1:11" ht="12.75" customHeight="1">
      <c r="A89" s="45" t="s">
        <v>212</v>
      </c>
      <c r="B89" s="112" t="s">
        <v>199</v>
      </c>
      <c r="C89" s="152">
        <v>8</v>
      </c>
      <c r="D89" s="152">
        <v>0</v>
      </c>
      <c r="E89" s="152"/>
      <c r="F89" s="152"/>
      <c r="G89" s="152">
        <v>3</v>
      </c>
      <c r="H89" s="152"/>
      <c r="I89" s="152"/>
      <c r="J89" s="176"/>
      <c r="K89" s="169">
        <f t="shared" si="14"/>
        <v>11</v>
      </c>
    </row>
    <row r="90" spans="1:11" ht="12.75" customHeight="1">
      <c r="A90" s="45" t="s">
        <v>213</v>
      </c>
      <c r="B90" s="112" t="s">
        <v>200</v>
      </c>
      <c r="C90" s="152"/>
      <c r="D90" s="152"/>
      <c r="E90" s="152"/>
      <c r="F90" s="152"/>
      <c r="G90" s="152"/>
      <c r="H90" s="152"/>
      <c r="I90" s="152"/>
      <c r="J90" s="176"/>
      <c r="K90" s="169">
        <f t="shared" si="14"/>
        <v>0</v>
      </c>
    </row>
    <row r="91" spans="1:11" ht="12.75" customHeight="1">
      <c r="A91" s="45" t="s">
        <v>214</v>
      </c>
      <c r="B91" s="112" t="s">
        <v>201</v>
      </c>
      <c r="C91" s="152"/>
      <c r="D91" s="152"/>
      <c r="E91" s="152"/>
      <c r="F91" s="152"/>
      <c r="G91" s="152"/>
      <c r="H91" s="152"/>
      <c r="I91" s="152"/>
      <c r="J91" s="176"/>
      <c r="K91" s="169">
        <f t="shared" si="14"/>
        <v>0</v>
      </c>
    </row>
    <row r="92" spans="1:11" ht="12.75" customHeight="1">
      <c r="A92" s="45" t="s">
        <v>208</v>
      </c>
      <c r="B92" s="112" t="s">
        <v>202</v>
      </c>
      <c r="C92" s="152"/>
      <c r="D92" s="152"/>
      <c r="E92" s="152"/>
      <c r="F92" s="152"/>
      <c r="G92" s="152"/>
      <c r="H92" s="152"/>
      <c r="I92" s="152"/>
      <c r="J92" s="176"/>
      <c r="K92" s="169">
        <f t="shared" si="14"/>
        <v>0</v>
      </c>
    </row>
    <row r="93" spans="1:11" ht="12.75" customHeight="1">
      <c r="A93" s="45" t="s">
        <v>215</v>
      </c>
      <c r="B93" s="112" t="s">
        <v>203</v>
      </c>
      <c r="C93" s="152"/>
      <c r="D93" s="152"/>
      <c r="E93" s="152"/>
      <c r="F93" s="152"/>
      <c r="G93" s="152"/>
      <c r="H93" s="152"/>
      <c r="I93" s="152"/>
      <c r="J93" s="176"/>
      <c r="K93" s="169">
        <f t="shared" si="14"/>
        <v>0</v>
      </c>
    </row>
    <row r="94" spans="1:11" ht="12.75" customHeight="1">
      <c r="A94" s="45" t="s">
        <v>216</v>
      </c>
      <c r="B94" s="112" t="s">
        <v>204</v>
      </c>
      <c r="C94" s="152"/>
      <c r="D94" s="152"/>
      <c r="E94" s="152"/>
      <c r="F94" s="152"/>
      <c r="G94" s="152"/>
      <c r="H94" s="152"/>
      <c r="I94" s="152"/>
      <c r="J94" s="176"/>
      <c r="K94" s="169">
        <f t="shared" si="14"/>
        <v>0</v>
      </c>
    </row>
    <row r="95" spans="1:11" ht="12.75" customHeight="1">
      <c r="A95" s="45" t="s">
        <v>217</v>
      </c>
      <c r="B95" s="112" t="s">
        <v>205</v>
      </c>
      <c r="C95" s="152"/>
      <c r="D95" s="152"/>
      <c r="E95" s="152"/>
      <c r="F95" s="152"/>
      <c r="G95" s="152"/>
      <c r="H95" s="152"/>
      <c r="I95" s="152"/>
      <c r="J95" s="176"/>
      <c r="K95" s="171">
        <f t="shared" si="14"/>
        <v>0</v>
      </c>
    </row>
    <row r="96" spans="1:11" ht="12.75" customHeight="1">
      <c r="A96" s="45" t="s">
        <v>207</v>
      </c>
      <c r="B96" s="112" t="s">
        <v>206</v>
      </c>
      <c r="C96" s="152"/>
      <c r="D96" s="152"/>
      <c r="E96" s="152"/>
      <c r="F96" s="152"/>
      <c r="G96" s="152"/>
      <c r="H96" s="152"/>
      <c r="I96" s="152"/>
      <c r="J96" s="176"/>
      <c r="K96" s="171">
        <f t="shared" si="14"/>
        <v>0</v>
      </c>
    </row>
    <row r="97" spans="1:11" ht="12.75" customHeight="1">
      <c r="A97" s="59" t="s">
        <v>82</v>
      </c>
      <c r="B97" s="181" t="s">
        <v>83</v>
      </c>
      <c r="C97" s="183">
        <f>SUM(C86:C96)</f>
        <v>25</v>
      </c>
      <c r="D97" s="183">
        <f aca="true" t="shared" si="15" ref="D97:J97">SUM(D86:D96)</f>
        <v>30</v>
      </c>
      <c r="E97" s="183"/>
      <c r="F97" s="183"/>
      <c r="G97" s="183">
        <f t="shared" si="15"/>
        <v>14</v>
      </c>
      <c r="H97" s="183">
        <f t="shared" si="15"/>
        <v>12</v>
      </c>
      <c r="I97" s="183">
        <f t="shared" si="15"/>
        <v>0</v>
      </c>
      <c r="J97" s="183">
        <f t="shared" si="15"/>
        <v>2</v>
      </c>
      <c r="K97" s="210">
        <f>SUM(K86:K96)</f>
        <v>83</v>
      </c>
    </row>
    <row r="98" spans="1:11" ht="12.75" customHeight="1">
      <c r="A98" s="45" t="s">
        <v>293</v>
      </c>
      <c r="B98" s="102" t="s">
        <v>83</v>
      </c>
      <c r="C98" s="152">
        <v>14</v>
      </c>
      <c r="D98" s="152">
        <v>20</v>
      </c>
      <c r="E98" s="152"/>
      <c r="F98" s="152"/>
      <c r="G98" s="152">
        <v>8</v>
      </c>
      <c r="H98" s="152">
        <v>7</v>
      </c>
      <c r="I98" s="152">
        <v>0</v>
      </c>
      <c r="J98" s="152">
        <v>0</v>
      </c>
      <c r="K98" s="169">
        <f aca="true" t="shared" si="16" ref="K98:K99">SUM(C98:J98)</f>
        <v>49</v>
      </c>
    </row>
    <row r="99" spans="1:11" ht="12.75" customHeight="1">
      <c r="A99" s="45" t="s">
        <v>294</v>
      </c>
      <c r="B99" s="102" t="s">
        <v>83</v>
      </c>
      <c r="C99" s="152">
        <v>0</v>
      </c>
      <c r="D99" s="152">
        <v>1</v>
      </c>
      <c r="E99" s="152"/>
      <c r="F99" s="152"/>
      <c r="G99" s="152">
        <v>1</v>
      </c>
      <c r="H99" s="152">
        <v>0</v>
      </c>
      <c r="I99" s="152">
        <v>0</v>
      </c>
      <c r="J99" s="152">
        <v>0</v>
      </c>
      <c r="K99" s="169">
        <f t="shared" si="16"/>
        <v>2</v>
      </c>
    </row>
    <row r="100" spans="1:11" ht="12.75" customHeight="1">
      <c r="A100" s="406" t="s">
        <v>254</v>
      </c>
      <c r="B100" s="411"/>
      <c r="C100" s="411"/>
      <c r="D100" s="411"/>
      <c r="E100" s="411"/>
      <c r="F100" s="411"/>
      <c r="G100" s="411"/>
      <c r="H100" s="411"/>
      <c r="I100" s="411"/>
      <c r="J100" s="411"/>
      <c r="K100" s="412"/>
    </row>
    <row r="101" spans="1:11" ht="12.75" customHeight="1">
      <c r="A101" s="68" t="s">
        <v>195</v>
      </c>
      <c r="B101" s="111" t="s">
        <v>194</v>
      </c>
      <c r="C101" s="466"/>
      <c r="D101" s="467"/>
      <c r="E101" s="467"/>
      <c r="F101" s="467"/>
      <c r="G101" s="467"/>
      <c r="H101" s="467"/>
      <c r="I101" s="467"/>
      <c r="J101" s="467"/>
      <c r="K101" s="468"/>
    </row>
    <row r="102" spans="1:11" ht="12.75" customHeight="1">
      <c r="A102" s="45" t="s">
        <v>209</v>
      </c>
      <c r="B102" s="112" t="s">
        <v>196</v>
      </c>
      <c r="C102" s="152"/>
      <c r="D102" s="152"/>
      <c r="E102" s="152"/>
      <c r="F102" s="152"/>
      <c r="G102" s="152"/>
      <c r="H102" s="152"/>
      <c r="I102" s="152"/>
      <c r="J102" s="176"/>
      <c r="K102" s="169">
        <f>SUM(C102:J102)</f>
        <v>0</v>
      </c>
    </row>
    <row r="103" spans="1:11" ht="12.75" customHeight="1">
      <c r="A103" s="45" t="s">
        <v>210</v>
      </c>
      <c r="B103" s="112" t="s">
        <v>197</v>
      </c>
      <c r="C103" s="152">
        <v>97</v>
      </c>
      <c r="D103" s="152">
        <v>75</v>
      </c>
      <c r="E103" s="152">
        <v>24</v>
      </c>
      <c r="F103" s="152">
        <v>28</v>
      </c>
      <c r="G103" s="152">
        <v>37</v>
      </c>
      <c r="H103" s="152">
        <v>32</v>
      </c>
      <c r="I103" s="152">
        <v>1</v>
      </c>
      <c r="J103" s="176">
        <v>0</v>
      </c>
      <c r="K103" s="169">
        <f aca="true" t="shared" si="17" ref="K103:K112">SUM(C103:J103)</f>
        <v>294</v>
      </c>
    </row>
    <row r="104" spans="1:11" ht="12.75" customHeight="1">
      <c r="A104" s="45" t="s">
        <v>211</v>
      </c>
      <c r="B104" s="112" t="s">
        <v>198</v>
      </c>
      <c r="C104" s="152">
        <v>64</v>
      </c>
      <c r="D104" s="152"/>
      <c r="E104" s="152"/>
      <c r="F104" s="152"/>
      <c r="G104" s="152"/>
      <c r="H104" s="152"/>
      <c r="I104" s="152"/>
      <c r="J104" s="176"/>
      <c r="K104" s="169">
        <f t="shared" si="17"/>
        <v>64</v>
      </c>
    </row>
    <row r="105" spans="1:11" ht="12.75" customHeight="1">
      <c r="A105" s="45" t="s">
        <v>212</v>
      </c>
      <c r="B105" s="112" t="s">
        <v>199</v>
      </c>
      <c r="C105" s="152"/>
      <c r="D105" s="152"/>
      <c r="E105" s="152"/>
      <c r="F105" s="152"/>
      <c r="G105" s="152"/>
      <c r="H105" s="152"/>
      <c r="I105" s="152"/>
      <c r="J105" s="176"/>
      <c r="K105" s="169">
        <f t="shared" si="17"/>
        <v>0</v>
      </c>
    </row>
    <row r="106" spans="1:11" ht="12.75" customHeight="1">
      <c r="A106" s="45" t="s">
        <v>213</v>
      </c>
      <c r="B106" s="112" t="s">
        <v>200</v>
      </c>
      <c r="C106" s="152"/>
      <c r="D106" s="152"/>
      <c r="E106" s="152"/>
      <c r="F106" s="152"/>
      <c r="G106" s="152">
        <v>8</v>
      </c>
      <c r="H106" s="152">
        <v>10</v>
      </c>
      <c r="I106" s="152"/>
      <c r="J106" s="176"/>
      <c r="K106" s="169">
        <f t="shared" si="17"/>
        <v>18</v>
      </c>
    </row>
    <row r="107" spans="1:11" ht="12.75" customHeight="1">
      <c r="A107" s="45" t="s">
        <v>214</v>
      </c>
      <c r="B107" s="112" t="s">
        <v>201</v>
      </c>
      <c r="C107" s="152"/>
      <c r="D107" s="152"/>
      <c r="E107" s="152"/>
      <c r="F107" s="152"/>
      <c r="G107" s="152"/>
      <c r="H107" s="152"/>
      <c r="I107" s="152"/>
      <c r="J107" s="176"/>
      <c r="K107" s="169">
        <f t="shared" si="17"/>
        <v>0</v>
      </c>
    </row>
    <row r="108" spans="1:11" ht="12.75" customHeight="1">
      <c r="A108" s="45" t="s">
        <v>208</v>
      </c>
      <c r="B108" s="112" t="s">
        <v>202</v>
      </c>
      <c r="C108" s="152"/>
      <c r="D108" s="152"/>
      <c r="E108" s="152"/>
      <c r="F108" s="152"/>
      <c r="G108" s="152"/>
      <c r="H108" s="152"/>
      <c r="I108" s="152"/>
      <c r="J108" s="176"/>
      <c r="K108" s="169">
        <f t="shared" si="17"/>
        <v>0</v>
      </c>
    </row>
    <row r="109" spans="1:11" ht="12.75" customHeight="1">
      <c r="A109" s="45" t="s">
        <v>215</v>
      </c>
      <c r="B109" s="112" t="s">
        <v>203</v>
      </c>
      <c r="C109" s="152"/>
      <c r="D109" s="152"/>
      <c r="E109" s="152"/>
      <c r="F109" s="152"/>
      <c r="G109" s="152"/>
      <c r="H109" s="152"/>
      <c r="I109" s="152"/>
      <c r="J109" s="176"/>
      <c r="K109" s="169">
        <f t="shared" si="17"/>
        <v>0</v>
      </c>
    </row>
    <row r="110" spans="1:11" ht="12.75" customHeight="1">
      <c r="A110" s="45" t="s">
        <v>216</v>
      </c>
      <c r="B110" s="112" t="s">
        <v>204</v>
      </c>
      <c r="C110" s="152"/>
      <c r="D110" s="152"/>
      <c r="E110" s="152"/>
      <c r="F110" s="152"/>
      <c r="G110" s="152"/>
      <c r="H110" s="152"/>
      <c r="I110" s="152"/>
      <c r="J110" s="176"/>
      <c r="K110" s="169">
        <f t="shared" si="17"/>
        <v>0</v>
      </c>
    </row>
    <row r="111" spans="1:11" ht="12.75" customHeight="1">
      <c r="A111" s="45" t="s">
        <v>217</v>
      </c>
      <c r="B111" s="112" t="s">
        <v>205</v>
      </c>
      <c r="C111" s="152">
        <v>0</v>
      </c>
      <c r="D111" s="152">
        <v>0</v>
      </c>
      <c r="E111" s="152"/>
      <c r="F111" s="152"/>
      <c r="G111" s="152">
        <v>0</v>
      </c>
      <c r="H111" s="152"/>
      <c r="I111" s="152"/>
      <c r="J111" s="176"/>
      <c r="K111" s="169">
        <f t="shared" si="17"/>
        <v>0</v>
      </c>
    </row>
    <row r="112" spans="1:11" ht="12.75" customHeight="1">
      <c r="A112" s="45" t="s">
        <v>207</v>
      </c>
      <c r="B112" s="112" t="s">
        <v>206</v>
      </c>
      <c r="C112" s="152">
        <v>22</v>
      </c>
      <c r="D112" s="152">
        <v>14</v>
      </c>
      <c r="E112" s="152"/>
      <c r="F112" s="152"/>
      <c r="G112" s="152">
        <v>21</v>
      </c>
      <c r="H112" s="152">
        <v>16</v>
      </c>
      <c r="I112" s="152"/>
      <c r="J112" s="176"/>
      <c r="K112" s="169">
        <f t="shared" si="17"/>
        <v>73</v>
      </c>
    </row>
    <row r="113" spans="1:11" ht="12.75" customHeight="1">
      <c r="A113" s="59" t="s">
        <v>82</v>
      </c>
      <c r="B113" s="181" t="s">
        <v>83</v>
      </c>
      <c r="C113" s="183">
        <f>SUM(C102:C112)</f>
        <v>183</v>
      </c>
      <c r="D113" s="183">
        <f aca="true" t="shared" si="18" ref="D113:J113">SUM(D102:D112)</f>
        <v>89</v>
      </c>
      <c r="E113" s="183">
        <f t="shared" si="18"/>
        <v>24</v>
      </c>
      <c r="F113" s="183">
        <f t="shared" si="18"/>
        <v>28</v>
      </c>
      <c r="G113" s="183">
        <f t="shared" si="18"/>
        <v>66</v>
      </c>
      <c r="H113" s="183">
        <f t="shared" si="18"/>
        <v>58</v>
      </c>
      <c r="I113" s="183">
        <f t="shared" si="18"/>
        <v>1</v>
      </c>
      <c r="J113" s="183">
        <f t="shared" si="18"/>
        <v>0</v>
      </c>
      <c r="K113" s="184">
        <f>SUM(K102:K112)</f>
        <v>449</v>
      </c>
    </row>
    <row r="114" spans="1:11" ht="12.75" customHeight="1">
      <c r="A114" s="45" t="s">
        <v>295</v>
      </c>
      <c r="B114" s="102" t="s">
        <v>83</v>
      </c>
      <c r="C114" s="152">
        <v>144</v>
      </c>
      <c r="D114" s="152">
        <v>74</v>
      </c>
      <c r="E114" s="152"/>
      <c r="F114" s="152"/>
      <c r="G114" s="152">
        <v>24</v>
      </c>
      <c r="H114" s="152">
        <v>24</v>
      </c>
      <c r="I114" s="152">
        <v>52</v>
      </c>
      <c r="J114" s="152">
        <v>43</v>
      </c>
      <c r="K114" s="177">
        <f aca="true" t="shared" si="19" ref="K114:K115">SUM(C114:J114)</f>
        <v>361</v>
      </c>
    </row>
    <row r="115" spans="1:11" ht="12.75" customHeight="1">
      <c r="A115" s="45" t="s">
        <v>296</v>
      </c>
      <c r="B115" s="102" t="s">
        <v>83</v>
      </c>
      <c r="C115" s="152">
        <v>5</v>
      </c>
      <c r="D115" s="152">
        <v>1</v>
      </c>
      <c r="E115" s="152"/>
      <c r="F115" s="152"/>
      <c r="G115" s="152">
        <v>1</v>
      </c>
      <c r="H115" s="152">
        <v>0</v>
      </c>
      <c r="I115" s="152">
        <v>0</v>
      </c>
      <c r="J115" s="152">
        <v>0</v>
      </c>
      <c r="K115" s="177">
        <f t="shared" si="19"/>
        <v>7</v>
      </c>
    </row>
    <row r="116" spans="1:11" ht="12.75" customHeight="1">
      <c r="A116" s="406" t="s">
        <v>255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2"/>
    </row>
    <row r="117" spans="1:11" ht="12.75" customHeight="1">
      <c r="A117" s="68" t="s">
        <v>195</v>
      </c>
      <c r="B117" s="111" t="s">
        <v>194</v>
      </c>
      <c r="C117" s="206"/>
      <c r="D117" s="207"/>
      <c r="E117" s="207"/>
      <c r="F117" s="207"/>
      <c r="G117" s="207"/>
      <c r="H117" s="207"/>
      <c r="I117" s="207"/>
      <c r="J117" s="207"/>
      <c r="K117" s="208"/>
    </row>
    <row r="118" spans="1:11" ht="12.75" customHeight="1">
      <c r="A118" s="45" t="s">
        <v>209</v>
      </c>
      <c r="B118" s="112" t="s">
        <v>196</v>
      </c>
      <c r="C118" s="152"/>
      <c r="D118" s="152"/>
      <c r="E118" s="152"/>
      <c r="F118" s="152"/>
      <c r="G118" s="152"/>
      <c r="H118" s="152"/>
      <c r="I118" s="152"/>
      <c r="J118" s="176"/>
      <c r="K118" s="169">
        <f>SUM(C118:J118)</f>
        <v>0</v>
      </c>
    </row>
    <row r="119" spans="1:11" ht="12.75" customHeight="1">
      <c r="A119" s="45" t="s">
        <v>210</v>
      </c>
      <c r="B119" s="112" t="s">
        <v>197</v>
      </c>
      <c r="C119" s="152">
        <v>0</v>
      </c>
      <c r="D119" s="152">
        <v>0</v>
      </c>
      <c r="E119" s="152"/>
      <c r="F119" s="152"/>
      <c r="G119" s="152">
        <v>0</v>
      </c>
      <c r="H119" s="152">
        <v>0</v>
      </c>
      <c r="I119" s="152"/>
      <c r="J119" s="176"/>
      <c r="K119" s="169">
        <f aca="true" t="shared" si="20" ref="K119:K128">SUM(C119:J119)</f>
        <v>0</v>
      </c>
    </row>
    <row r="120" spans="1:11" ht="12.75" customHeight="1">
      <c r="A120" s="45" t="s">
        <v>211</v>
      </c>
      <c r="B120" s="112" t="s">
        <v>198</v>
      </c>
      <c r="C120" s="152"/>
      <c r="D120" s="152"/>
      <c r="E120" s="152"/>
      <c r="F120" s="152"/>
      <c r="G120" s="152"/>
      <c r="H120" s="152"/>
      <c r="I120" s="152"/>
      <c r="J120" s="176"/>
      <c r="K120" s="169">
        <f t="shared" si="20"/>
        <v>0</v>
      </c>
    </row>
    <row r="121" spans="1:11" ht="12.75" customHeight="1">
      <c r="A121" s="45" t="s">
        <v>212</v>
      </c>
      <c r="B121" s="112" t="s">
        <v>199</v>
      </c>
      <c r="C121" s="152"/>
      <c r="D121" s="152"/>
      <c r="E121" s="152"/>
      <c r="F121" s="152"/>
      <c r="G121" s="152">
        <v>14</v>
      </c>
      <c r="H121" s="152"/>
      <c r="I121" s="152"/>
      <c r="J121" s="176"/>
      <c r="K121" s="169">
        <f t="shared" si="20"/>
        <v>14</v>
      </c>
    </row>
    <row r="122" spans="1:11" ht="12.75" customHeight="1">
      <c r="A122" s="45" t="s">
        <v>213</v>
      </c>
      <c r="B122" s="112" t="s">
        <v>200</v>
      </c>
      <c r="C122" s="152"/>
      <c r="D122" s="152"/>
      <c r="E122" s="152"/>
      <c r="F122" s="152"/>
      <c r="G122" s="152"/>
      <c r="H122" s="152"/>
      <c r="I122" s="152"/>
      <c r="J122" s="176"/>
      <c r="K122" s="169">
        <f t="shared" si="20"/>
        <v>0</v>
      </c>
    </row>
    <row r="123" spans="1:11" ht="12.75" customHeight="1">
      <c r="A123" s="45" t="s">
        <v>214</v>
      </c>
      <c r="B123" s="112" t="s">
        <v>201</v>
      </c>
      <c r="C123" s="152">
        <v>61</v>
      </c>
      <c r="D123" s="152">
        <v>0</v>
      </c>
      <c r="E123" s="152"/>
      <c r="F123" s="152"/>
      <c r="G123" s="152">
        <v>21</v>
      </c>
      <c r="H123" s="152">
        <v>1</v>
      </c>
      <c r="I123" s="152">
        <v>1</v>
      </c>
      <c r="J123" s="176">
        <v>2</v>
      </c>
      <c r="K123" s="169">
        <f t="shared" si="20"/>
        <v>86</v>
      </c>
    </row>
    <row r="124" spans="1:11" ht="12.75" customHeight="1">
      <c r="A124" s="45" t="s">
        <v>208</v>
      </c>
      <c r="B124" s="112" t="s">
        <v>202</v>
      </c>
      <c r="C124" s="152">
        <v>17</v>
      </c>
      <c r="D124" s="152">
        <v>4</v>
      </c>
      <c r="E124" s="152"/>
      <c r="F124" s="152"/>
      <c r="G124" s="152">
        <v>0</v>
      </c>
      <c r="H124" s="152">
        <v>0</v>
      </c>
      <c r="I124" s="152"/>
      <c r="J124" s="176"/>
      <c r="K124" s="169">
        <f t="shared" si="20"/>
        <v>21</v>
      </c>
    </row>
    <row r="125" spans="1:11" ht="12.75" customHeight="1">
      <c r="A125" s="45" t="s">
        <v>215</v>
      </c>
      <c r="B125" s="112" t="s">
        <v>203</v>
      </c>
      <c r="C125" s="152">
        <v>1</v>
      </c>
      <c r="D125" s="152">
        <v>0</v>
      </c>
      <c r="E125" s="152"/>
      <c r="F125" s="152"/>
      <c r="G125" s="152">
        <v>4</v>
      </c>
      <c r="H125" s="152"/>
      <c r="I125" s="152">
        <v>2</v>
      </c>
      <c r="J125" s="176">
        <v>0</v>
      </c>
      <c r="K125" s="169">
        <f t="shared" si="20"/>
        <v>7</v>
      </c>
    </row>
    <row r="126" spans="1:11" ht="12.75" customHeight="1">
      <c r="A126" s="45" t="s">
        <v>216</v>
      </c>
      <c r="B126" s="112" t="s">
        <v>204</v>
      </c>
      <c r="C126" s="152"/>
      <c r="D126" s="152"/>
      <c r="E126" s="152"/>
      <c r="F126" s="152"/>
      <c r="G126" s="152"/>
      <c r="H126" s="152"/>
      <c r="I126" s="152"/>
      <c r="J126" s="176"/>
      <c r="K126" s="169">
        <f t="shared" si="20"/>
        <v>0</v>
      </c>
    </row>
    <row r="127" spans="1:11" ht="12.75" customHeight="1">
      <c r="A127" s="45" t="s">
        <v>217</v>
      </c>
      <c r="B127" s="112" t="s">
        <v>205</v>
      </c>
      <c r="C127" s="152"/>
      <c r="D127" s="152"/>
      <c r="E127" s="152"/>
      <c r="F127" s="152"/>
      <c r="G127" s="152"/>
      <c r="H127" s="152"/>
      <c r="I127" s="152"/>
      <c r="J127" s="176"/>
      <c r="K127" s="171">
        <f t="shared" si="20"/>
        <v>0</v>
      </c>
    </row>
    <row r="128" spans="1:11" ht="12.75" customHeight="1">
      <c r="A128" s="45" t="s">
        <v>207</v>
      </c>
      <c r="B128" s="112" t="s">
        <v>206</v>
      </c>
      <c r="C128" s="152"/>
      <c r="D128" s="152"/>
      <c r="E128" s="152"/>
      <c r="F128" s="152"/>
      <c r="G128" s="152"/>
      <c r="H128" s="152"/>
      <c r="I128" s="152"/>
      <c r="J128" s="176"/>
      <c r="K128" s="171">
        <f t="shared" si="20"/>
        <v>0</v>
      </c>
    </row>
    <row r="129" spans="1:11" ht="12.75" customHeight="1">
      <c r="A129" s="59" t="s">
        <v>82</v>
      </c>
      <c r="B129" s="181" t="s">
        <v>83</v>
      </c>
      <c r="C129" s="183">
        <f>SUM(C118:C128)</f>
        <v>79</v>
      </c>
      <c r="D129" s="183">
        <f aca="true" t="shared" si="21" ref="D129:J129">SUM(D118:D128)</f>
        <v>4</v>
      </c>
      <c r="E129" s="183"/>
      <c r="F129" s="183"/>
      <c r="G129" s="183">
        <f t="shared" si="21"/>
        <v>39</v>
      </c>
      <c r="H129" s="183">
        <f t="shared" si="21"/>
        <v>1</v>
      </c>
      <c r="I129" s="183">
        <f t="shared" si="21"/>
        <v>3</v>
      </c>
      <c r="J129" s="183">
        <f t="shared" si="21"/>
        <v>2</v>
      </c>
      <c r="K129" s="210">
        <f>SUM(K118:K128)</f>
        <v>128</v>
      </c>
    </row>
    <row r="130" spans="1:11" ht="12.75" customHeight="1">
      <c r="A130" s="45" t="s">
        <v>297</v>
      </c>
      <c r="B130" s="102" t="s">
        <v>83</v>
      </c>
      <c r="C130" s="152">
        <v>46</v>
      </c>
      <c r="D130" s="152">
        <v>0</v>
      </c>
      <c r="E130" s="152"/>
      <c r="F130" s="152"/>
      <c r="G130" s="152">
        <v>19</v>
      </c>
      <c r="H130" s="152">
        <v>1</v>
      </c>
      <c r="I130" s="152">
        <v>2</v>
      </c>
      <c r="J130" s="152">
        <v>0</v>
      </c>
      <c r="K130" s="169">
        <f aca="true" t="shared" si="22" ref="K130:K131">SUM(C130:J130)</f>
        <v>68</v>
      </c>
    </row>
    <row r="131" spans="1:11" ht="12.75" customHeight="1">
      <c r="A131" s="45" t="s">
        <v>298</v>
      </c>
      <c r="B131" s="102" t="s">
        <v>83</v>
      </c>
      <c r="C131" s="152">
        <v>3</v>
      </c>
      <c r="D131" s="152">
        <v>0</v>
      </c>
      <c r="E131" s="152"/>
      <c r="F131" s="152"/>
      <c r="G131" s="152">
        <v>0</v>
      </c>
      <c r="H131" s="152">
        <v>0</v>
      </c>
      <c r="I131" s="152">
        <v>0</v>
      </c>
      <c r="J131" s="152">
        <v>0</v>
      </c>
      <c r="K131" s="169">
        <f t="shared" si="22"/>
        <v>3</v>
      </c>
    </row>
    <row r="132" spans="1:11" ht="12.75" customHeight="1">
      <c r="A132" s="406" t="s">
        <v>256</v>
      </c>
      <c r="B132" s="411"/>
      <c r="C132" s="411"/>
      <c r="D132" s="411"/>
      <c r="E132" s="411"/>
      <c r="F132" s="411"/>
      <c r="G132" s="411"/>
      <c r="H132" s="411"/>
      <c r="I132" s="411"/>
      <c r="J132" s="411"/>
      <c r="K132" s="412"/>
    </row>
    <row r="133" spans="1:11" ht="12.75" customHeight="1">
      <c r="A133" s="68" t="s">
        <v>195</v>
      </c>
      <c r="B133" s="111" t="s">
        <v>194</v>
      </c>
      <c r="C133" s="413"/>
      <c r="D133" s="414"/>
      <c r="E133" s="414"/>
      <c r="F133" s="414"/>
      <c r="G133" s="414"/>
      <c r="H133" s="414"/>
      <c r="I133" s="414"/>
      <c r="J133" s="414"/>
      <c r="K133" s="415"/>
    </row>
    <row r="134" spans="1:11" ht="12.75" customHeight="1">
      <c r="A134" s="45" t="s">
        <v>209</v>
      </c>
      <c r="B134" s="112" t="s">
        <v>196</v>
      </c>
      <c r="C134" s="102"/>
      <c r="D134" s="102"/>
      <c r="E134" s="102"/>
      <c r="F134" s="102"/>
      <c r="G134" s="102"/>
      <c r="H134" s="102"/>
      <c r="I134" s="102"/>
      <c r="J134" s="102"/>
      <c r="K134" s="103">
        <f aca="true" t="shared" si="23" ref="K134">SUM(K6,K22,K38,K54,K70,K86,K102,K118)</f>
        <v>0</v>
      </c>
    </row>
    <row r="135" spans="1:11" ht="12.75" customHeight="1">
      <c r="A135" s="45" t="s">
        <v>210</v>
      </c>
      <c r="B135" s="112" t="s">
        <v>197</v>
      </c>
      <c r="C135" s="102">
        <f aca="true" t="shared" si="24" ref="C135:K147">SUM(C7,C23,C39,C55,C71,C87,C103,C119)</f>
        <v>97</v>
      </c>
      <c r="D135" s="102">
        <f t="shared" si="24"/>
        <v>75</v>
      </c>
      <c r="E135" s="102">
        <f t="shared" si="24"/>
        <v>24</v>
      </c>
      <c r="F135" s="102">
        <f t="shared" si="24"/>
        <v>28</v>
      </c>
      <c r="G135" s="102">
        <f t="shared" si="24"/>
        <v>37</v>
      </c>
      <c r="H135" s="102">
        <f t="shared" si="24"/>
        <v>32</v>
      </c>
      <c r="I135" s="102">
        <f t="shared" si="24"/>
        <v>1</v>
      </c>
      <c r="J135" s="102">
        <f t="shared" si="24"/>
        <v>0</v>
      </c>
      <c r="K135" s="103">
        <f t="shared" si="24"/>
        <v>294</v>
      </c>
    </row>
    <row r="136" spans="1:11" ht="12.75" customHeight="1">
      <c r="A136" s="45" t="s">
        <v>211</v>
      </c>
      <c r="B136" s="112" t="s">
        <v>198</v>
      </c>
      <c r="C136" s="102">
        <f t="shared" si="24"/>
        <v>121</v>
      </c>
      <c r="D136" s="102">
        <f t="shared" si="24"/>
        <v>30</v>
      </c>
      <c r="E136" s="102"/>
      <c r="F136" s="102"/>
      <c r="G136" s="102">
        <f t="shared" si="24"/>
        <v>48</v>
      </c>
      <c r="H136" s="102">
        <f t="shared" si="24"/>
        <v>12</v>
      </c>
      <c r="I136" s="102">
        <f t="shared" si="24"/>
        <v>3</v>
      </c>
      <c r="J136" s="102">
        <f t="shared" si="24"/>
        <v>4</v>
      </c>
      <c r="K136" s="103">
        <f t="shared" si="24"/>
        <v>218</v>
      </c>
    </row>
    <row r="137" spans="1:11" ht="12.75" customHeight="1">
      <c r="A137" s="45" t="s">
        <v>212</v>
      </c>
      <c r="B137" s="112" t="s">
        <v>199</v>
      </c>
      <c r="C137" s="102">
        <f t="shared" si="24"/>
        <v>21</v>
      </c>
      <c r="D137" s="102">
        <f t="shared" si="24"/>
        <v>14</v>
      </c>
      <c r="E137" s="102"/>
      <c r="F137" s="102"/>
      <c r="G137" s="102">
        <f t="shared" si="24"/>
        <v>20</v>
      </c>
      <c r="H137" s="102"/>
      <c r="I137" s="102">
        <f t="shared" si="24"/>
        <v>1</v>
      </c>
      <c r="J137" s="102">
        <f t="shared" si="24"/>
        <v>0</v>
      </c>
      <c r="K137" s="103">
        <f t="shared" si="24"/>
        <v>56</v>
      </c>
    </row>
    <row r="138" spans="1:11" ht="12.75" customHeight="1">
      <c r="A138" s="45" t="s">
        <v>213</v>
      </c>
      <c r="B138" s="112" t="s">
        <v>200</v>
      </c>
      <c r="C138" s="102">
        <f t="shared" si="24"/>
        <v>34</v>
      </c>
      <c r="D138" s="102">
        <f t="shared" si="24"/>
        <v>14</v>
      </c>
      <c r="E138" s="102"/>
      <c r="F138" s="102"/>
      <c r="G138" s="102">
        <f t="shared" si="24"/>
        <v>34</v>
      </c>
      <c r="H138" s="102">
        <f t="shared" si="24"/>
        <v>34</v>
      </c>
      <c r="I138" s="102"/>
      <c r="J138" s="102"/>
      <c r="K138" s="103">
        <f t="shared" si="24"/>
        <v>116</v>
      </c>
    </row>
    <row r="139" spans="1:11" ht="12.75" customHeight="1">
      <c r="A139" s="45" t="s">
        <v>214</v>
      </c>
      <c r="B139" s="112" t="s">
        <v>201</v>
      </c>
      <c r="C139" s="102">
        <f t="shared" si="24"/>
        <v>76</v>
      </c>
      <c r="D139" s="102">
        <f t="shared" si="24"/>
        <v>9</v>
      </c>
      <c r="E139" s="102"/>
      <c r="F139" s="102"/>
      <c r="G139" s="102">
        <f t="shared" si="24"/>
        <v>23</v>
      </c>
      <c r="H139" s="102">
        <f t="shared" si="24"/>
        <v>13</v>
      </c>
      <c r="I139" s="102">
        <f t="shared" si="24"/>
        <v>3</v>
      </c>
      <c r="J139" s="102">
        <f t="shared" si="24"/>
        <v>2</v>
      </c>
      <c r="K139" s="103">
        <f t="shared" si="24"/>
        <v>126</v>
      </c>
    </row>
    <row r="140" spans="1:11" ht="12.75" customHeight="1">
      <c r="A140" s="45" t="s">
        <v>208</v>
      </c>
      <c r="B140" s="112" t="s">
        <v>202</v>
      </c>
      <c r="C140" s="102">
        <f t="shared" si="24"/>
        <v>17</v>
      </c>
      <c r="D140" s="102">
        <f t="shared" si="24"/>
        <v>4</v>
      </c>
      <c r="E140" s="102"/>
      <c r="F140" s="102"/>
      <c r="G140" s="102">
        <f t="shared" si="24"/>
        <v>0</v>
      </c>
      <c r="H140" s="102">
        <f t="shared" si="24"/>
        <v>0</v>
      </c>
      <c r="I140" s="102"/>
      <c r="J140" s="102"/>
      <c r="K140" s="103">
        <f t="shared" si="24"/>
        <v>21</v>
      </c>
    </row>
    <row r="141" spans="1:11" ht="12.75" customHeight="1">
      <c r="A141" s="45" t="s">
        <v>215</v>
      </c>
      <c r="B141" s="112" t="s">
        <v>203</v>
      </c>
      <c r="C141" s="102">
        <f t="shared" si="24"/>
        <v>22</v>
      </c>
      <c r="D141" s="102">
        <f t="shared" si="24"/>
        <v>19</v>
      </c>
      <c r="E141" s="102"/>
      <c r="F141" s="102"/>
      <c r="G141" s="102">
        <f t="shared" si="24"/>
        <v>9</v>
      </c>
      <c r="H141" s="102">
        <f t="shared" si="24"/>
        <v>15</v>
      </c>
      <c r="I141" s="102">
        <f t="shared" si="24"/>
        <v>3</v>
      </c>
      <c r="J141" s="102">
        <f t="shared" si="24"/>
        <v>0</v>
      </c>
      <c r="K141" s="103">
        <f t="shared" si="24"/>
        <v>68</v>
      </c>
    </row>
    <row r="142" spans="1:11" ht="12.75" customHeight="1">
      <c r="A142" s="45" t="s">
        <v>216</v>
      </c>
      <c r="B142" s="112" t="s">
        <v>204</v>
      </c>
      <c r="C142" s="102"/>
      <c r="D142" s="102"/>
      <c r="E142" s="102"/>
      <c r="F142" s="102"/>
      <c r="G142" s="102"/>
      <c r="H142" s="102"/>
      <c r="I142" s="102"/>
      <c r="J142" s="102"/>
      <c r="K142" s="103">
        <f t="shared" si="24"/>
        <v>0</v>
      </c>
    </row>
    <row r="143" spans="1:11" ht="12.75" customHeight="1">
      <c r="A143" s="45" t="s">
        <v>217</v>
      </c>
      <c r="B143" s="112" t="s">
        <v>205</v>
      </c>
      <c r="C143" s="102">
        <f t="shared" si="24"/>
        <v>119</v>
      </c>
      <c r="D143" s="102">
        <f t="shared" si="24"/>
        <v>80</v>
      </c>
      <c r="E143" s="102"/>
      <c r="F143" s="102"/>
      <c r="G143" s="102">
        <f t="shared" si="24"/>
        <v>16</v>
      </c>
      <c r="H143" s="102"/>
      <c r="I143" s="102"/>
      <c r="J143" s="102"/>
      <c r="K143" s="103">
        <f t="shared" si="24"/>
        <v>215</v>
      </c>
    </row>
    <row r="144" spans="1:11" ht="12.75" customHeight="1" thickBot="1">
      <c r="A144" s="46" t="s">
        <v>207</v>
      </c>
      <c r="B144" s="182" t="s">
        <v>206</v>
      </c>
      <c r="C144" s="106">
        <f t="shared" si="24"/>
        <v>22</v>
      </c>
      <c r="D144" s="106">
        <f t="shared" si="24"/>
        <v>14</v>
      </c>
      <c r="E144" s="106"/>
      <c r="F144" s="106"/>
      <c r="G144" s="106">
        <f t="shared" si="24"/>
        <v>21</v>
      </c>
      <c r="H144" s="106">
        <f t="shared" si="24"/>
        <v>16</v>
      </c>
      <c r="I144" s="106"/>
      <c r="J144" s="106"/>
      <c r="K144" s="108">
        <f t="shared" si="24"/>
        <v>73</v>
      </c>
    </row>
    <row r="145" spans="1:11" ht="12.75" customHeight="1">
      <c r="A145" s="211" t="s">
        <v>84</v>
      </c>
      <c r="B145" s="212" t="s">
        <v>83</v>
      </c>
      <c r="C145" s="213">
        <f t="shared" si="24"/>
        <v>529</v>
      </c>
      <c r="D145" s="213">
        <f t="shared" si="24"/>
        <v>259</v>
      </c>
      <c r="E145" s="213">
        <f t="shared" si="24"/>
        <v>24</v>
      </c>
      <c r="F145" s="213">
        <f t="shared" si="24"/>
        <v>28</v>
      </c>
      <c r="G145" s="213">
        <f t="shared" si="24"/>
        <v>208</v>
      </c>
      <c r="H145" s="213">
        <f t="shared" si="24"/>
        <v>122</v>
      </c>
      <c r="I145" s="213">
        <f t="shared" si="24"/>
        <v>11</v>
      </c>
      <c r="J145" s="213">
        <f t="shared" si="24"/>
        <v>6</v>
      </c>
      <c r="K145" s="214">
        <f t="shared" si="24"/>
        <v>1187</v>
      </c>
    </row>
    <row r="146" spans="1:11" ht="12.75" customHeight="1">
      <c r="A146" s="7" t="s">
        <v>72</v>
      </c>
      <c r="B146" s="152" t="s">
        <v>83</v>
      </c>
      <c r="C146" s="102">
        <f t="shared" si="24"/>
        <v>384</v>
      </c>
      <c r="D146" s="102">
        <f t="shared" si="24"/>
        <v>201</v>
      </c>
      <c r="E146" s="102">
        <f t="shared" si="24"/>
        <v>0</v>
      </c>
      <c r="F146" s="102">
        <f t="shared" si="24"/>
        <v>0</v>
      </c>
      <c r="G146" s="102">
        <f t="shared" si="24"/>
        <v>118</v>
      </c>
      <c r="H146" s="102">
        <f t="shared" si="24"/>
        <v>62</v>
      </c>
      <c r="I146" s="102">
        <f t="shared" si="24"/>
        <v>58</v>
      </c>
      <c r="J146" s="102">
        <f t="shared" si="24"/>
        <v>45</v>
      </c>
      <c r="K146" s="103">
        <f t="shared" si="24"/>
        <v>868</v>
      </c>
    </row>
    <row r="147" spans="1:11" ht="12.75" customHeight="1" thickBot="1">
      <c r="A147" s="15" t="s">
        <v>73</v>
      </c>
      <c r="B147" s="133" t="s">
        <v>83</v>
      </c>
      <c r="C147" s="179">
        <f t="shared" si="24"/>
        <v>16</v>
      </c>
      <c r="D147" s="179">
        <f t="shared" si="24"/>
        <v>3</v>
      </c>
      <c r="E147" s="179">
        <f t="shared" si="24"/>
        <v>0</v>
      </c>
      <c r="F147" s="179">
        <f t="shared" si="24"/>
        <v>0</v>
      </c>
      <c r="G147" s="179">
        <f t="shared" si="24"/>
        <v>9</v>
      </c>
      <c r="H147" s="179">
        <f t="shared" si="24"/>
        <v>0</v>
      </c>
      <c r="I147" s="179">
        <f t="shared" si="24"/>
        <v>1</v>
      </c>
      <c r="J147" s="179">
        <f t="shared" si="24"/>
        <v>0</v>
      </c>
      <c r="K147" s="180">
        <f t="shared" si="24"/>
        <v>29</v>
      </c>
    </row>
    <row r="148" ht="12.75" customHeight="1"/>
    <row r="149" spans="1:11" ht="12.75" customHeight="1">
      <c r="A149" s="465" t="s">
        <v>5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</row>
    <row r="150" spans="1:11" ht="15">
      <c r="A150" s="465" t="s">
        <v>334</v>
      </c>
      <c r="B150" s="465"/>
      <c r="C150" s="465"/>
      <c r="D150" s="465"/>
      <c r="E150" s="465"/>
      <c r="F150" s="465"/>
      <c r="G150" s="465"/>
      <c r="H150" s="465"/>
      <c r="I150" s="465"/>
      <c r="J150" s="465"/>
      <c r="K150" s="465"/>
    </row>
  </sheetData>
  <sheetProtection password="CC5B" sheet="1" objects="1" scenarios="1"/>
  <mergeCells count="23">
    <mergeCell ref="A52:K52"/>
    <mergeCell ref="A68:K68"/>
    <mergeCell ref="A84:K84"/>
    <mergeCell ref="A100:K100"/>
    <mergeCell ref="A116:K116"/>
    <mergeCell ref="C133:K133"/>
    <mergeCell ref="A149:K149"/>
    <mergeCell ref="A150:K150"/>
    <mergeCell ref="A132:K132"/>
    <mergeCell ref="C69:K69"/>
    <mergeCell ref="C101:K101"/>
    <mergeCell ref="A1:K1"/>
    <mergeCell ref="C2:D2"/>
    <mergeCell ref="E2:F2"/>
    <mergeCell ref="G2:H2"/>
    <mergeCell ref="A2:A3"/>
    <mergeCell ref="C5:K5"/>
    <mergeCell ref="C37:K37"/>
    <mergeCell ref="B2:B3"/>
    <mergeCell ref="A4:K4"/>
    <mergeCell ref="A20:K20"/>
    <mergeCell ref="A36:K36"/>
    <mergeCell ref="I2:J2"/>
  </mergeCells>
  <printOptions/>
  <pageMargins left="0.8267716535433072" right="0.2362204724409449" top="0.7480314960629921" bottom="0.7480314960629921" header="0.31496062992125984" footer="0.31496062992125984"/>
  <pageSetup firstPageNumber="109" useFirstPageNumber="1" fitToHeight="3" fitToWidth="3" horizontalDpi="600" verticalDpi="600" orientation="landscape" paperSize="9" scale="71" r:id="rId1"/>
  <headerFooter>
    <oddFooter>&amp;C&amp;P</oddFooter>
  </headerFooter>
  <rowBreaks count="2" manualBreakCount="2">
    <brk id="51" max="16383" man="1"/>
    <brk id="9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 topLeftCell="A76">
      <selection activeCell="U121" sqref="U121"/>
    </sheetView>
  </sheetViews>
  <sheetFormatPr defaultColWidth="9.140625" defaultRowHeight="15"/>
  <cols>
    <col min="1" max="1" width="47.8515625" style="2" customWidth="1"/>
    <col min="2" max="2" width="6.7109375" style="109" customWidth="1"/>
    <col min="3" max="3" width="10.421875" style="109" customWidth="1"/>
    <col min="4" max="4" width="8.28125" style="109" customWidth="1"/>
    <col min="5" max="5" width="7.421875" style="109" customWidth="1"/>
    <col min="6" max="7" width="9.140625" style="109" customWidth="1"/>
    <col min="8" max="8" width="8.57421875" style="109" customWidth="1"/>
    <col min="9" max="9" width="7.421875" style="109" customWidth="1"/>
    <col min="10" max="12" width="8.7109375" style="109" customWidth="1"/>
    <col min="13" max="13" width="8.140625" style="109" customWidth="1"/>
    <col min="14" max="15" width="8.57421875" style="109" customWidth="1"/>
    <col min="16" max="16" width="8.140625" style="109" customWidth="1"/>
    <col min="17" max="18" width="9.140625" style="109" customWidth="1"/>
    <col min="19" max="16384" width="9.140625" style="1" customWidth="1"/>
  </cols>
  <sheetData>
    <row r="1" spans="1:23" ht="42.75" customHeight="1">
      <c r="A1" s="429" t="s">
        <v>145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8"/>
      <c r="T1" s="29"/>
      <c r="U1" s="28"/>
      <c r="V1" s="28"/>
      <c r="W1" s="28"/>
    </row>
    <row r="2" spans="1:18" s="4" customFormat="1" ht="38.25" customHeight="1">
      <c r="A2" s="481" t="s">
        <v>247</v>
      </c>
      <c r="B2" s="482"/>
      <c r="C2" s="418" t="s">
        <v>0</v>
      </c>
      <c r="D2" s="479"/>
      <c r="E2" s="479"/>
      <c r="F2" s="419"/>
      <c r="G2" s="418" t="s">
        <v>2</v>
      </c>
      <c r="H2" s="479"/>
      <c r="I2" s="479"/>
      <c r="J2" s="419"/>
      <c r="K2" s="418" t="s">
        <v>1</v>
      </c>
      <c r="L2" s="479"/>
      <c r="M2" s="479"/>
      <c r="N2" s="419"/>
      <c r="O2" s="418" t="s">
        <v>3</v>
      </c>
      <c r="P2" s="479"/>
      <c r="Q2" s="479"/>
      <c r="R2" s="480"/>
    </row>
    <row r="3" spans="1:18" s="4" customFormat="1" ht="51.75" customHeight="1" thickBot="1">
      <c r="A3" s="483"/>
      <c r="B3" s="484"/>
      <c r="C3" s="99" t="s">
        <v>181</v>
      </c>
      <c r="D3" s="99" t="s">
        <v>19</v>
      </c>
      <c r="E3" s="99" t="s">
        <v>74</v>
      </c>
      <c r="F3" s="99" t="s">
        <v>75</v>
      </c>
      <c r="G3" s="99" t="s">
        <v>181</v>
      </c>
      <c r="H3" s="99" t="s">
        <v>19</v>
      </c>
      <c r="I3" s="99" t="s">
        <v>74</v>
      </c>
      <c r="J3" s="99" t="s">
        <v>75</v>
      </c>
      <c r="K3" s="99" t="s">
        <v>181</v>
      </c>
      <c r="L3" s="99" t="s">
        <v>19</v>
      </c>
      <c r="M3" s="99" t="s">
        <v>74</v>
      </c>
      <c r="N3" s="99" t="s">
        <v>75</v>
      </c>
      <c r="O3" s="99" t="s">
        <v>181</v>
      </c>
      <c r="P3" s="99" t="s">
        <v>19</v>
      </c>
      <c r="Q3" s="99" t="s">
        <v>74</v>
      </c>
      <c r="R3" s="99" t="s">
        <v>75</v>
      </c>
    </row>
    <row r="4" spans="1:18" s="5" customFormat="1" ht="12.75" customHeight="1">
      <c r="A4" s="404" t="s">
        <v>248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20"/>
    </row>
    <row r="5" spans="1:18" s="2" customFormat="1" ht="12.75" customHeight="1">
      <c r="A5" s="68" t="s">
        <v>195</v>
      </c>
      <c r="B5" s="111" t="s">
        <v>194</v>
      </c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7"/>
    </row>
    <row r="6" spans="1:18" ht="12.75" customHeight="1">
      <c r="A6" s="45" t="s">
        <v>209</v>
      </c>
      <c r="B6" s="112" t="s">
        <v>196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</row>
    <row r="7" spans="1:18" ht="12.75" customHeight="1">
      <c r="A7" s="45" t="s">
        <v>210</v>
      </c>
      <c r="B7" s="112" t="s">
        <v>197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</row>
    <row r="8" spans="1:18" ht="12.75" customHeight="1">
      <c r="A8" s="45" t="s">
        <v>211</v>
      </c>
      <c r="B8" s="112" t="s">
        <v>198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9"/>
    </row>
    <row r="9" spans="1:18" ht="12.75" customHeight="1">
      <c r="A9" s="45" t="s">
        <v>212</v>
      </c>
      <c r="B9" s="112" t="s">
        <v>199</v>
      </c>
      <c r="C9" s="218">
        <v>349</v>
      </c>
      <c r="D9" s="218">
        <v>377</v>
      </c>
      <c r="E9" s="218">
        <v>196</v>
      </c>
      <c r="F9" s="218">
        <v>138</v>
      </c>
      <c r="G9" s="218"/>
      <c r="H9" s="218"/>
      <c r="I9" s="218"/>
      <c r="J9" s="218"/>
      <c r="K9" s="218">
        <v>41</v>
      </c>
      <c r="L9" s="218">
        <v>44</v>
      </c>
      <c r="M9" s="218">
        <v>33</v>
      </c>
      <c r="N9" s="218">
        <v>33</v>
      </c>
      <c r="O9" s="218">
        <v>12</v>
      </c>
      <c r="P9" s="218">
        <v>12</v>
      </c>
      <c r="Q9" s="218">
        <v>6</v>
      </c>
      <c r="R9" s="219">
        <v>6</v>
      </c>
    </row>
    <row r="10" spans="1:18" ht="12.75" customHeight="1">
      <c r="A10" s="45" t="s">
        <v>213</v>
      </c>
      <c r="B10" s="112" t="s">
        <v>200</v>
      </c>
      <c r="C10" s="218">
        <v>222</v>
      </c>
      <c r="D10" s="218">
        <v>239</v>
      </c>
      <c r="E10" s="218">
        <v>171</v>
      </c>
      <c r="F10" s="218">
        <v>125</v>
      </c>
      <c r="G10" s="218"/>
      <c r="H10" s="218"/>
      <c r="I10" s="218"/>
      <c r="J10" s="218"/>
      <c r="K10" s="218">
        <v>39</v>
      </c>
      <c r="L10" s="218">
        <v>41</v>
      </c>
      <c r="M10" s="218">
        <v>30</v>
      </c>
      <c r="N10" s="218">
        <v>28</v>
      </c>
      <c r="O10" s="218"/>
      <c r="P10" s="218"/>
      <c r="Q10" s="218"/>
      <c r="R10" s="219"/>
    </row>
    <row r="11" spans="1:18" ht="12.75" customHeight="1">
      <c r="A11" s="45" t="s">
        <v>214</v>
      </c>
      <c r="B11" s="112" t="s">
        <v>201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</row>
    <row r="12" spans="1:18" ht="12.75" customHeight="1">
      <c r="A12" s="45" t="s">
        <v>208</v>
      </c>
      <c r="B12" s="112" t="s">
        <v>202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9"/>
    </row>
    <row r="13" spans="1:18" ht="12.75" customHeight="1">
      <c r="A13" s="45" t="s">
        <v>215</v>
      </c>
      <c r="B13" s="112" t="s">
        <v>203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9"/>
    </row>
    <row r="14" spans="1:18" ht="12.75" customHeight="1">
      <c r="A14" s="45" t="s">
        <v>216</v>
      </c>
      <c r="B14" s="112" t="s">
        <v>204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9"/>
    </row>
    <row r="15" spans="1:18" ht="12.75" customHeight="1">
      <c r="A15" s="45" t="s">
        <v>217</v>
      </c>
      <c r="B15" s="112" t="s">
        <v>205</v>
      </c>
      <c r="C15" s="218">
        <v>349</v>
      </c>
      <c r="D15" s="218">
        <v>379</v>
      </c>
      <c r="E15" s="218">
        <v>276</v>
      </c>
      <c r="F15" s="218">
        <v>210</v>
      </c>
      <c r="G15" s="218"/>
      <c r="H15" s="218"/>
      <c r="I15" s="218"/>
      <c r="J15" s="218"/>
      <c r="K15" s="218">
        <v>0</v>
      </c>
      <c r="L15" s="218">
        <v>0</v>
      </c>
      <c r="M15" s="218">
        <v>0</v>
      </c>
      <c r="N15" s="218">
        <v>0</v>
      </c>
      <c r="O15" s="218"/>
      <c r="P15" s="218"/>
      <c r="Q15" s="218"/>
      <c r="R15" s="219"/>
    </row>
    <row r="16" spans="1:18" ht="12.75" customHeight="1">
      <c r="A16" s="45" t="s">
        <v>207</v>
      </c>
      <c r="B16" s="112" t="s">
        <v>206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</row>
    <row r="17" spans="1:18" ht="12.75" customHeight="1">
      <c r="A17" s="59" t="s">
        <v>82</v>
      </c>
      <c r="B17" s="181" t="s">
        <v>83</v>
      </c>
      <c r="C17" s="222">
        <v>828</v>
      </c>
      <c r="D17" s="222">
        <f>SUM(D6:D16)</f>
        <v>995</v>
      </c>
      <c r="E17" s="222">
        <f>SUM(E6:E16)</f>
        <v>643</v>
      </c>
      <c r="F17" s="222">
        <f>SUM(F6:F16)</f>
        <v>473</v>
      </c>
      <c r="G17" s="222"/>
      <c r="H17" s="222"/>
      <c r="I17" s="222"/>
      <c r="J17" s="222"/>
      <c r="K17" s="222">
        <v>78</v>
      </c>
      <c r="L17" s="222">
        <f>SUM(L6:L16)</f>
        <v>85</v>
      </c>
      <c r="M17" s="222">
        <f>SUM(M6:M16)</f>
        <v>63</v>
      </c>
      <c r="N17" s="222">
        <f>SUM(N6:N16)</f>
        <v>61</v>
      </c>
      <c r="O17" s="222">
        <v>12</v>
      </c>
      <c r="P17" s="222">
        <f>SUM(P6:P16)</f>
        <v>12</v>
      </c>
      <c r="Q17" s="222">
        <f>SUM(Q6:Q16)</f>
        <v>6</v>
      </c>
      <c r="R17" s="223">
        <f>SUM(R6:R16)</f>
        <v>6</v>
      </c>
    </row>
    <row r="18" spans="1:18" s="5" customFormat="1" ht="12.75" customHeight="1">
      <c r="A18" s="406" t="s">
        <v>284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2"/>
    </row>
    <row r="19" spans="1:18" s="2" customFormat="1" ht="12.75" customHeight="1">
      <c r="A19" s="68" t="s">
        <v>195</v>
      </c>
      <c r="B19" s="111" t="s">
        <v>194</v>
      </c>
      <c r="C19" s="215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7"/>
    </row>
    <row r="20" spans="1:18" ht="12.75" customHeight="1">
      <c r="A20" s="45" t="s">
        <v>209</v>
      </c>
      <c r="B20" s="112" t="s">
        <v>196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</row>
    <row r="21" spans="1:18" ht="12.75" customHeight="1">
      <c r="A21" s="45" t="s">
        <v>210</v>
      </c>
      <c r="B21" s="112" t="s">
        <v>197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</row>
    <row r="22" spans="1:18" ht="12.75" customHeight="1">
      <c r="A22" s="45" t="s">
        <v>211</v>
      </c>
      <c r="B22" s="112" t="s">
        <v>198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9"/>
    </row>
    <row r="23" spans="1:18" ht="12.75" customHeight="1">
      <c r="A23" s="45" t="s">
        <v>212</v>
      </c>
      <c r="B23" s="112" t="s">
        <v>199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</row>
    <row r="24" spans="1:18" ht="12.75" customHeight="1">
      <c r="A24" s="45" t="s">
        <v>213</v>
      </c>
      <c r="B24" s="112" t="s">
        <v>200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9"/>
    </row>
    <row r="25" spans="1:18" ht="12.75" customHeight="1">
      <c r="A25" s="45" t="s">
        <v>214</v>
      </c>
      <c r="B25" s="112" t="s">
        <v>201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9"/>
    </row>
    <row r="26" spans="1:18" ht="12.75" customHeight="1">
      <c r="A26" s="45" t="s">
        <v>208</v>
      </c>
      <c r="B26" s="112" t="s">
        <v>202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9"/>
    </row>
    <row r="27" spans="1:18" ht="12.75" customHeight="1">
      <c r="A27" s="45" t="s">
        <v>215</v>
      </c>
      <c r="B27" s="112" t="s">
        <v>203</v>
      </c>
      <c r="C27" s="218">
        <v>383</v>
      </c>
      <c r="D27" s="218">
        <v>451</v>
      </c>
      <c r="E27" s="218">
        <v>327</v>
      </c>
      <c r="F27" s="218">
        <v>217</v>
      </c>
      <c r="G27" s="218"/>
      <c r="H27" s="218"/>
      <c r="I27" s="218"/>
      <c r="J27" s="218"/>
      <c r="K27" s="218">
        <v>46</v>
      </c>
      <c r="L27" s="218">
        <v>58</v>
      </c>
      <c r="M27" s="218">
        <v>49</v>
      </c>
      <c r="N27" s="218">
        <v>42</v>
      </c>
      <c r="O27" s="218">
        <v>6</v>
      </c>
      <c r="P27" s="218">
        <v>6</v>
      </c>
      <c r="Q27" s="218">
        <v>6</v>
      </c>
      <c r="R27" s="219">
        <v>6</v>
      </c>
    </row>
    <row r="28" spans="1:18" ht="12.75" customHeight="1">
      <c r="A28" s="45" t="s">
        <v>216</v>
      </c>
      <c r="B28" s="112" t="s">
        <v>204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9"/>
    </row>
    <row r="29" spans="1:18" ht="12.75" customHeight="1">
      <c r="A29" s="45" t="s">
        <v>217</v>
      </c>
      <c r="B29" s="112" t="s">
        <v>205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1"/>
    </row>
    <row r="30" spans="1:18" ht="12.75" customHeight="1">
      <c r="A30" s="45" t="s">
        <v>207</v>
      </c>
      <c r="B30" s="112" t="s">
        <v>206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1"/>
    </row>
    <row r="31" spans="1:18" ht="12.75" customHeight="1">
      <c r="A31" s="59" t="s">
        <v>82</v>
      </c>
      <c r="B31" s="181" t="s">
        <v>83</v>
      </c>
      <c r="C31" s="222">
        <v>383</v>
      </c>
      <c r="D31" s="222">
        <f>SUM(D20:D30)</f>
        <v>451</v>
      </c>
      <c r="E31" s="222">
        <f>SUM(E20:E30)</f>
        <v>327</v>
      </c>
      <c r="F31" s="222">
        <f>SUM(F20:F30)</f>
        <v>217</v>
      </c>
      <c r="G31" s="222"/>
      <c r="H31" s="222"/>
      <c r="I31" s="222"/>
      <c r="J31" s="222"/>
      <c r="K31" s="222">
        <v>46</v>
      </c>
      <c r="L31" s="222">
        <f>SUM(L20:L30)</f>
        <v>58</v>
      </c>
      <c r="M31" s="222">
        <f>SUM(M20:M30)</f>
        <v>49</v>
      </c>
      <c r="N31" s="222">
        <f>SUM(N20:N30)</f>
        <v>42</v>
      </c>
      <c r="O31" s="222">
        <v>6</v>
      </c>
      <c r="P31" s="222">
        <f>SUM(P20:P30)</f>
        <v>6</v>
      </c>
      <c r="Q31" s="222">
        <f>SUM(Q20:Q30)</f>
        <v>6</v>
      </c>
      <c r="R31" s="223">
        <f>SUM(R20:R30)</f>
        <v>6</v>
      </c>
    </row>
    <row r="32" spans="1:18" ht="12.75" customHeight="1">
      <c r="A32" s="406" t="s">
        <v>250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2"/>
    </row>
    <row r="33" spans="1:18" ht="12.75" customHeight="1">
      <c r="A33" s="68" t="s">
        <v>195</v>
      </c>
      <c r="B33" s="111" t="s">
        <v>194</v>
      </c>
      <c r="C33" s="215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7"/>
    </row>
    <row r="34" spans="1:18" ht="12.75" customHeight="1">
      <c r="A34" s="45" t="s">
        <v>209</v>
      </c>
      <c r="B34" s="112" t="s">
        <v>196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</row>
    <row r="35" spans="1:18" ht="12.75" customHeight="1">
      <c r="A35" s="45" t="s">
        <v>210</v>
      </c>
      <c r="B35" s="112" t="s">
        <v>197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9"/>
    </row>
    <row r="36" spans="1:18" ht="12.75" customHeight="1">
      <c r="A36" s="45" t="s">
        <v>211</v>
      </c>
      <c r="B36" s="112" t="s">
        <v>198</v>
      </c>
      <c r="C36" s="218">
        <v>302</v>
      </c>
      <c r="D36" s="218">
        <v>302</v>
      </c>
      <c r="E36" s="218">
        <v>87</v>
      </c>
      <c r="F36" s="218">
        <v>72</v>
      </c>
      <c r="G36" s="218"/>
      <c r="H36" s="218"/>
      <c r="I36" s="218"/>
      <c r="J36" s="218"/>
      <c r="K36" s="218">
        <v>80</v>
      </c>
      <c r="L36" s="218">
        <v>81</v>
      </c>
      <c r="M36" s="218">
        <v>55</v>
      </c>
      <c r="N36" s="218">
        <v>44</v>
      </c>
      <c r="O36" s="218">
        <v>391</v>
      </c>
      <c r="P36" s="218">
        <v>393</v>
      </c>
      <c r="Q36" s="218">
        <v>148</v>
      </c>
      <c r="R36" s="219">
        <v>122</v>
      </c>
    </row>
    <row r="37" spans="1:18" ht="12.75" customHeight="1">
      <c r="A37" s="45" t="s">
        <v>212</v>
      </c>
      <c r="B37" s="112" t="s">
        <v>199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9"/>
    </row>
    <row r="38" spans="1:18" ht="12.75" customHeight="1">
      <c r="A38" s="45" t="s">
        <v>213</v>
      </c>
      <c r="B38" s="112" t="s">
        <v>200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</row>
    <row r="39" spans="1:18" ht="12.75" customHeight="1">
      <c r="A39" s="45" t="s">
        <v>214</v>
      </c>
      <c r="B39" s="112" t="s">
        <v>201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9"/>
    </row>
    <row r="40" spans="1:18" ht="12.75" customHeight="1">
      <c r="A40" s="45" t="s">
        <v>208</v>
      </c>
      <c r="B40" s="112" t="s">
        <v>202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9"/>
    </row>
    <row r="41" spans="1:18" ht="12.75" customHeight="1">
      <c r="A41" s="45" t="s">
        <v>215</v>
      </c>
      <c r="B41" s="112" t="s">
        <v>203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9"/>
    </row>
    <row r="42" spans="1:18" ht="12.75" customHeight="1">
      <c r="A42" s="45" t="s">
        <v>216</v>
      </c>
      <c r="B42" s="112" t="s">
        <v>204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9"/>
    </row>
    <row r="43" spans="1:18" ht="12.75" customHeight="1">
      <c r="A43" s="45" t="s">
        <v>217</v>
      </c>
      <c r="B43" s="112" t="s">
        <v>205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</row>
    <row r="44" spans="1:18" ht="12.75" customHeight="1">
      <c r="A44" s="45" t="s">
        <v>207</v>
      </c>
      <c r="B44" s="112" t="s">
        <v>206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9"/>
    </row>
    <row r="45" spans="1:18" ht="12.75" customHeight="1">
      <c r="A45" s="59" t="s">
        <v>82</v>
      </c>
      <c r="B45" s="181" t="s">
        <v>83</v>
      </c>
      <c r="C45" s="222">
        <v>302</v>
      </c>
      <c r="D45" s="222">
        <f>SUM(D34:D44)</f>
        <v>302</v>
      </c>
      <c r="E45" s="222">
        <f>SUM(E34:E44)</f>
        <v>87</v>
      </c>
      <c r="F45" s="222">
        <f>SUM(F34:F44)</f>
        <v>72</v>
      </c>
      <c r="G45" s="222"/>
      <c r="H45" s="222"/>
      <c r="I45" s="222"/>
      <c r="J45" s="222"/>
      <c r="K45" s="222">
        <v>80</v>
      </c>
      <c r="L45" s="222">
        <f>SUM(L34:L44)</f>
        <v>81</v>
      </c>
      <c r="M45" s="222">
        <f>SUM(M34:M44)</f>
        <v>55</v>
      </c>
      <c r="N45" s="222">
        <f>SUM(N34:N44)</f>
        <v>44</v>
      </c>
      <c r="O45" s="222">
        <v>391</v>
      </c>
      <c r="P45" s="222">
        <f>SUM(P34:P44)</f>
        <v>393</v>
      </c>
      <c r="Q45" s="222">
        <f>SUM(Q34:Q44)</f>
        <v>148</v>
      </c>
      <c r="R45" s="223">
        <f>SUM(R34:R44)</f>
        <v>122</v>
      </c>
    </row>
    <row r="46" spans="1:18" ht="12.75" customHeight="1">
      <c r="A46" s="406" t="s">
        <v>251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2"/>
    </row>
    <row r="47" spans="1:18" ht="12.75" customHeight="1">
      <c r="A47" s="68" t="s">
        <v>195</v>
      </c>
      <c r="B47" s="111" t="s">
        <v>194</v>
      </c>
      <c r="C47" s="215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7"/>
    </row>
    <row r="48" spans="1:18" ht="12.75" customHeight="1">
      <c r="A48" s="45" t="s">
        <v>209</v>
      </c>
      <c r="B48" s="112" t="s">
        <v>196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9"/>
    </row>
    <row r="49" spans="1:18" ht="12.75" customHeight="1">
      <c r="A49" s="45" t="s">
        <v>210</v>
      </c>
      <c r="B49" s="112" t="s">
        <v>197</v>
      </c>
      <c r="C49" s="218"/>
      <c r="D49" s="218"/>
      <c r="E49" s="218"/>
      <c r="F49" s="218"/>
      <c r="G49" s="218"/>
      <c r="H49" s="218"/>
      <c r="I49" s="218"/>
      <c r="J49" s="218"/>
      <c r="K49" s="218">
        <v>84</v>
      </c>
      <c r="L49" s="218">
        <v>90</v>
      </c>
      <c r="M49" s="218">
        <v>45</v>
      </c>
      <c r="N49" s="218">
        <v>38</v>
      </c>
      <c r="O49" s="218"/>
      <c r="P49" s="218"/>
      <c r="Q49" s="218"/>
      <c r="R49" s="219"/>
    </row>
    <row r="50" spans="1:18" ht="12.75" customHeight="1">
      <c r="A50" s="45" t="s">
        <v>211</v>
      </c>
      <c r="B50" s="112" t="s">
        <v>198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9"/>
    </row>
    <row r="51" spans="1:18" ht="12.75" customHeight="1">
      <c r="A51" s="45" t="s">
        <v>212</v>
      </c>
      <c r="B51" s="112" t="s">
        <v>199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9"/>
    </row>
    <row r="52" spans="1:18" ht="12.75" customHeight="1">
      <c r="A52" s="45" t="s">
        <v>213</v>
      </c>
      <c r="B52" s="112" t="s">
        <v>200</v>
      </c>
      <c r="C52" s="218"/>
      <c r="D52" s="218"/>
      <c r="E52" s="218"/>
      <c r="F52" s="218"/>
      <c r="G52" s="218"/>
      <c r="H52" s="218"/>
      <c r="I52" s="218"/>
      <c r="J52" s="218"/>
      <c r="K52" s="218">
        <v>176</v>
      </c>
      <c r="L52" s="218">
        <v>189</v>
      </c>
      <c r="M52" s="218">
        <v>61</v>
      </c>
      <c r="N52" s="218">
        <v>39</v>
      </c>
      <c r="O52" s="218"/>
      <c r="P52" s="218"/>
      <c r="Q52" s="218"/>
      <c r="R52" s="219"/>
    </row>
    <row r="53" spans="1:18" ht="12.75" customHeight="1">
      <c r="A53" s="45" t="s">
        <v>214</v>
      </c>
      <c r="B53" s="112" t="s">
        <v>201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9"/>
    </row>
    <row r="54" spans="1:18" ht="12.75" customHeight="1">
      <c r="A54" s="45" t="s">
        <v>208</v>
      </c>
      <c r="B54" s="112" t="s">
        <v>202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9"/>
    </row>
    <row r="55" spans="1:18" ht="12.75" customHeight="1">
      <c r="A55" s="45" t="s">
        <v>215</v>
      </c>
      <c r="B55" s="112" t="s">
        <v>203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9"/>
    </row>
    <row r="56" spans="1:18" ht="12.75" customHeight="1">
      <c r="A56" s="45" t="s">
        <v>216</v>
      </c>
      <c r="B56" s="112" t="s">
        <v>204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9"/>
    </row>
    <row r="57" spans="1:18" ht="12.75" customHeight="1">
      <c r="A57" s="45" t="s">
        <v>217</v>
      </c>
      <c r="B57" s="112" t="s">
        <v>205</v>
      </c>
      <c r="C57" s="220">
        <v>871</v>
      </c>
      <c r="D57" s="220">
        <v>1076</v>
      </c>
      <c r="E57" s="220">
        <v>551</v>
      </c>
      <c r="F57" s="220">
        <v>386</v>
      </c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1"/>
    </row>
    <row r="58" spans="1:18" ht="12.75" customHeight="1">
      <c r="A58" s="45" t="s">
        <v>207</v>
      </c>
      <c r="B58" s="112" t="s">
        <v>206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1"/>
    </row>
    <row r="59" spans="1:18" ht="12.75" customHeight="1">
      <c r="A59" s="59" t="s">
        <v>82</v>
      </c>
      <c r="B59" s="181" t="s">
        <v>83</v>
      </c>
      <c r="C59" s="222">
        <v>871</v>
      </c>
      <c r="D59" s="222">
        <f>SUM(D48:D58)</f>
        <v>1076</v>
      </c>
      <c r="E59" s="222">
        <f>SUM(E48:E58)</f>
        <v>551</v>
      </c>
      <c r="F59" s="222">
        <f>SUM(F48:F58)</f>
        <v>386</v>
      </c>
      <c r="G59" s="222"/>
      <c r="H59" s="222"/>
      <c r="I59" s="222"/>
      <c r="J59" s="222"/>
      <c r="K59" s="222">
        <v>245</v>
      </c>
      <c r="L59" s="222">
        <f>SUM(L48:L58)</f>
        <v>279</v>
      </c>
      <c r="M59" s="222">
        <f>SUM(M48:M58)</f>
        <v>106</v>
      </c>
      <c r="N59" s="222">
        <f>SUM(N48:N58)</f>
        <v>77</v>
      </c>
      <c r="O59" s="222"/>
      <c r="P59" s="222"/>
      <c r="Q59" s="222"/>
      <c r="R59" s="223"/>
    </row>
    <row r="60" spans="1:18" ht="12.75" customHeight="1">
      <c r="A60" s="406" t="s">
        <v>252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2"/>
    </row>
    <row r="61" spans="1:18" ht="12.75" customHeight="1">
      <c r="A61" s="68" t="s">
        <v>195</v>
      </c>
      <c r="B61" s="111" t="s">
        <v>194</v>
      </c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</row>
    <row r="62" spans="1:18" ht="12.75" customHeight="1">
      <c r="A62" s="45" t="s">
        <v>209</v>
      </c>
      <c r="B62" s="112" t="s">
        <v>196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9"/>
    </row>
    <row r="63" spans="1:18" ht="12.75" customHeight="1">
      <c r="A63" s="45" t="s">
        <v>210</v>
      </c>
      <c r="B63" s="112" t="s">
        <v>197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9"/>
    </row>
    <row r="64" spans="1:18" ht="12.75" customHeight="1">
      <c r="A64" s="45" t="s">
        <v>211</v>
      </c>
      <c r="B64" s="112" t="s">
        <v>198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9"/>
    </row>
    <row r="65" spans="1:18" ht="12.75" customHeight="1">
      <c r="A65" s="45" t="s">
        <v>212</v>
      </c>
      <c r="B65" s="112" t="s">
        <v>199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9"/>
    </row>
    <row r="66" spans="1:18" ht="12.75" customHeight="1">
      <c r="A66" s="45" t="s">
        <v>213</v>
      </c>
      <c r="B66" s="112" t="s">
        <v>200</v>
      </c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9"/>
    </row>
    <row r="67" spans="1:18" ht="12.75" customHeight="1">
      <c r="A67" s="45" t="s">
        <v>214</v>
      </c>
      <c r="B67" s="112" t="s">
        <v>201</v>
      </c>
      <c r="C67" s="218">
        <v>217</v>
      </c>
      <c r="D67" s="218">
        <v>240</v>
      </c>
      <c r="E67" s="218">
        <v>160</v>
      </c>
      <c r="F67" s="218">
        <v>131</v>
      </c>
      <c r="G67" s="218"/>
      <c r="H67" s="218"/>
      <c r="I67" s="218"/>
      <c r="J67" s="218"/>
      <c r="K67" s="218">
        <v>0</v>
      </c>
      <c r="L67" s="218">
        <v>0</v>
      </c>
      <c r="M67" s="218">
        <v>0</v>
      </c>
      <c r="N67" s="218">
        <v>0</v>
      </c>
      <c r="O67" s="218">
        <v>12</v>
      </c>
      <c r="P67" s="218">
        <v>13</v>
      </c>
      <c r="Q67" s="218">
        <v>4</v>
      </c>
      <c r="R67" s="219">
        <v>3</v>
      </c>
    </row>
    <row r="68" spans="1:18" ht="12.75" customHeight="1">
      <c r="A68" s="45" t="s">
        <v>208</v>
      </c>
      <c r="B68" s="112" t="s">
        <v>202</v>
      </c>
      <c r="C68" s="218"/>
      <c r="D68" s="218"/>
      <c r="E68" s="218"/>
      <c r="F68" s="218"/>
      <c r="G68" s="218"/>
      <c r="H68" s="218"/>
      <c r="I68" s="218"/>
      <c r="J68" s="218"/>
      <c r="K68" s="218">
        <v>20</v>
      </c>
      <c r="L68" s="218">
        <v>22</v>
      </c>
      <c r="M68" s="218">
        <v>13</v>
      </c>
      <c r="N68" s="218">
        <v>12</v>
      </c>
      <c r="O68" s="218"/>
      <c r="P68" s="218"/>
      <c r="Q68" s="218"/>
      <c r="R68" s="219"/>
    </row>
    <row r="69" spans="1:18" ht="12.75" customHeight="1">
      <c r="A69" s="45" t="s">
        <v>215</v>
      </c>
      <c r="B69" s="112" t="s">
        <v>203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9"/>
    </row>
    <row r="70" spans="1:18" ht="12.75" customHeight="1">
      <c r="A70" s="45" t="s">
        <v>216</v>
      </c>
      <c r="B70" s="112" t="s">
        <v>204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9"/>
    </row>
    <row r="71" spans="1:18" ht="12.75" customHeight="1">
      <c r="A71" s="45" t="s">
        <v>217</v>
      </c>
      <c r="B71" s="112" t="s">
        <v>205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9"/>
    </row>
    <row r="72" spans="1:18" ht="12.75" customHeight="1">
      <c r="A72" s="45" t="s">
        <v>207</v>
      </c>
      <c r="B72" s="112" t="s">
        <v>206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9"/>
    </row>
    <row r="73" spans="1:18" ht="12.75" customHeight="1">
      <c r="A73" s="59" t="s">
        <v>82</v>
      </c>
      <c r="B73" s="181" t="s">
        <v>83</v>
      </c>
      <c r="C73" s="222">
        <v>217</v>
      </c>
      <c r="D73" s="222">
        <f>SUM(D62:D72)</f>
        <v>240</v>
      </c>
      <c r="E73" s="222">
        <f>SUM(E62:E72)</f>
        <v>160</v>
      </c>
      <c r="F73" s="222">
        <f>SUM(F62:F72)</f>
        <v>131</v>
      </c>
      <c r="G73" s="222"/>
      <c r="H73" s="222"/>
      <c r="I73" s="222"/>
      <c r="J73" s="222"/>
      <c r="K73" s="222">
        <v>20</v>
      </c>
      <c r="L73" s="222">
        <f>SUM(L62:L72)</f>
        <v>22</v>
      </c>
      <c r="M73" s="222">
        <f>SUM(M62:M72)</f>
        <v>13</v>
      </c>
      <c r="N73" s="222">
        <f>SUM(N62:N72)</f>
        <v>12</v>
      </c>
      <c r="O73" s="222">
        <v>12</v>
      </c>
      <c r="P73" s="222">
        <f>SUM(P62:P72)</f>
        <v>13</v>
      </c>
      <c r="Q73" s="222">
        <f>SUM(Q62:Q72)</f>
        <v>4</v>
      </c>
      <c r="R73" s="223">
        <f>SUM(R62:R72)</f>
        <v>3</v>
      </c>
    </row>
    <row r="74" spans="1:18" ht="12.75" customHeight="1">
      <c r="A74" s="406" t="s">
        <v>253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2"/>
    </row>
    <row r="75" spans="1:18" ht="12.75" customHeight="1">
      <c r="A75" s="68" t="s">
        <v>195</v>
      </c>
      <c r="B75" s="111" t="s">
        <v>194</v>
      </c>
      <c r="C75" s="215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7"/>
    </row>
    <row r="76" spans="1:18" ht="12.75" customHeight="1">
      <c r="A76" s="45" t="s">
        <v>209</v>
      </c>
      <c r="B76" s="112" t="s">
        <v>196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9"/>
    </row>
    <row r="77" spans="1:18" ht="12.75" customHeight="1">
      <c r="A77" s="45" t="s">
        <v>210</v>
      </c>
      <c r="B77" s="112" t="s">
        <v>197</v>
      </c>
      <c r="C77" s="218">
        <v>215</v>
      </c>
      <c r="D77" s="218">
        <v>238</v>
      </c>
      <c r="E77" s="218">
        <v>179</v>
      </c>
      <c r="F77" s="218">
        <v>106</v>
      </c>
      <c r="G77" s="218"/>
      <c r="H77" s="218"/>
      <c r="I77" s="218"/>
      <c r="J77" s="218"/>
      <c r="K77" s="218">
        <v>32</v>
      </c>
      <c r="L77" s="218">
        <v>42</v>
      </c>
      <c r="M77" s="218">
        <v>19</v>
      </c>
      <c r="N77" s="218">
        <v>15</v>
      </c>
      <c r="O77" s="218"/>
      <c r="P77" s="218"/>
      <c r="Q77" s="218"/>
      <c r="R77" s="219"/>
    </row>
    <row r="78" spans="1:18" ht="12.75" customHeight="1">
      <c r="A78" s="45" t="s">
        <v>211</v>
      </c>
      <c r="B78" s="112" t="s">
        <v>198</v>
      </c>
      <c r="C78" s="218">
        <v>324</v>
      </c>
      <c r="D78" s="218">
        <v>364</v>
      </c>
      <c r="E78" s="218">
        <v>189</v>
      </c>
      <c r="F78" s="218">
        <v>128</v>
      </c>
      <c r="G78" s="218"/>
      <c r="H78" s="218"/>
      <c r="I78" s="218"/>
      <c r="J78" s="218"/>
      <c r="K78" s="218">
        <v>98</v>
      </c>
      <c r="L78" s="218">
        <v>115</v>
      </c>
      <c r="M78" s="218">
        <v>74</v>
      </c>
      <c r="N78" s="218">
        <v>61</v>
      </c>
      <c r="O78" s="218">
        <v>12</v>
      </c>
      <c r="P78" s="218">
        <v>12</v>
      </c>
      <c r="Q78" s="218">
        <v>11</v>
      </c>
      <c r="R78" s="219">
        <v>11</v>
      </c>
    </row>
    <row r="79" spans="1:18" ht="12.75" customHeight="1">
      <c r="A79" s="45" t="s">
        <v>212</v>
      </c>
      <c r="B79" s="112" t="s">
        <v>199</v>
      </c>
      <c r="C79" s="218">
        <v>125</v>
      </c>
      <c r="D79" s="218">
        <v>139</v>
      </c>
      <c r="E79" s="218">
        <v>75</v>
      </c>
      <c r="F79" s="218">
        <v>47</v>
      </c>
      <c r="G79" s="218"/>
      <c r="H79" s="218"/>
      <c r="I79" s="218"/>
      <c r="J79" s="218"/>
      <c r="K79" s="218">
        <v>10</v>
      </c>
      <c r="L79" s="218">
        <v>13</v>
      </c>
      <c r="M79" s="218">
        <v>6</v>
      </c>
      <c r="N79" s="218">
        <v>6</v>
      </c>
      <c r="O79" s="218"/>
      <c r="P79" s="218"/>
      <c r="Q79" s="218"/>
      <c r="R79" s="219"/>
    </row>
    <row r="80" spans="1:18" ht="12.75" customHeight="1">
      <c r="A80" s="45" t="s">
        <v>213</v>
      </c>
      <c r="B80" s="112" t="s">
        <v>200</v>
      </c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9"/>
    </row>
    <row r="81" spans="1:18" ht="12.75" customHeight="1">
      <c r="A81" s="45" t="s">
        <v>214</v>
      </c>
      <c r="B81" s="112" t="s">
        <v>201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9"/>
    </row>
    <row r="82" spans="1:18" ht="12.75" customHeight="1">
      <c r="A82" s="45" t="s">
        <v>208</v>
      </c>
      <c r="B82" s="112" t="s">
        <v>202</v>
      </c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9"/>
    </row>
    <row r="83" spans="1:18" ht="12.75" customHeight="1">
      <c r="A83" s="45" t="s">
        <v>215</v>
      </c>
      <c r="B83" s="112" t="s">
        <v>203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9"/>
    </row>
    <row r="84" spans="1:18" ht="12.75" customHeight="1">
      <c r="A84" s="45" t="s">
        <v>216</v>
      </c>
      <c r="B84" s="112" t="s">
        <v>204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9"/>
    </row>
    <row r="85" spans="1:18" ht="12.75" customHeight="1">
      <c r="A85" s="45" t="s">
        <v>217</v>
      </c>
      <c r="B85" s="112" t="s">
        <v>205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1"/>
    </row>
    <row r="86" spans="1:18" ht="12.75" customHeight="1">
      <c r="A86" s="45" t="s">
        <v>207</v>
      </c>
      <c r="B86" s="112" t="s">
        <v>206</v>
      </c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1"/>
    </row>
    <row r="87" spans="1:18" ht="12.75" customHeight="1">
      <c r="A87" s="59" t="s">
        <v>82</v>
      </c>
      <c r="B87" s="181" t="s">
        <v>83</v>
      </c>
      <c r="C87" s="222">
        <v>629</v>
      </c>
      <c r="D87" s="222">
        <f>SUM(D76:D86)</f>
        <v>741</v>
      </c>
      <c r="E87" s="222">
        <f>SUM(E76:E86)</f>
        <v>443</v>
      </c>
      <c r="F87" s="222">
        <f>SUM(F76:F86)</f>
        <v>281</v>
      </c>
      <c r="G87" s="222"/>
      <c r="H87" s="222"/>
      <c r="I87" s="222"/>
      <c r="J87" s="222"/>
      <c r="K87" s="222">
        <v>132</v>
      </c>
      <c r="L87" s="222">
        <f>SUM(L76:L86)</f>
        <v>170</v>
      </c>
      <c r="M87" s="222">
        <f>SUM(M76:M86)</f>
        <v>99</v>
      </c>
      <c r="N87" s="222">
        <f>SUM(N76:N86)</f>
        <v>82</v>
      </c>
      <c r="O87" s="222">
        <v>12</v>
      </c>
      <c r="P87" s="222">
        <f>SUM(P76:P86)</f>
        <v>12</v>
      </c>
      <c r="Q87" s="222">
        <f>SUM(Q76:Q86)</f>
        <v>11</v>
      </c>
      <c r="R87" s="223">
        <f>SUM(R76:R86)</f>
        <v>11</v>
      </c>
    </row>
    <row r="88" spans="1:18" ht="12.75" customHeight="1">
      <c r="A88" s="406" t="s">
        <v>254</v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2"/>
    </row>
    <row r="89" spans="1:18" ht="12.75" customHeight="1">
      <c r="A89" s="68" t="s">
        <v>195</v>
      </c>
      <c r="B89" s="111" t="s">
        <v>194</v>
      </c>
      <c r="C89" s="215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7"/>
    </row>
    <row r="90" spans="1:18" ht="12.75" customHeight="1">
      <c r="A90" s="45" t="s">
        <v>209</v>
      </c>
      <c r="B90" s="112" t="s">
        <v>196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9"/>
    </row>
    <row r="91" spans="1:18" ht="12.75" customHeight="1">
      <c r="A91" s="45" t="s">
        <v>210</v>
      </c>
      <c r="B91" s="112" t="s">
        <v>197</v>
      </c>
      <c r="C91" s="218">
        <v>1163</v>
      </c>
      <c r="D91" s="218">
        <v>1401</v>
      </c>
      <c r="E91" s="218">
        <v>678</v>
      </c>
      <c r="F91" s="218">
        <v>498</v>
      </c>
      <c r="G91" s="218">
        <v>413</v>
      </c>
      <c r="H91" s="218">
        <v>492</v>
      </c>
      <c r="I91" s="218">
        <v>213</v>
      </c>
      <c r="J91" s="218">
        <v>144</v>
      </c>
      <c r="K91" s="218">
        <v>547</v>
      </c>
      <c r="L91" s="218">
        <v>628</v>
      </c>
      <c r="M91" s="218">
        <v>220</v>
      </c>
      <c r="N91" s="218">
        <v>193</v>
      </c>
      <c r="O91" s="218">
        <v>16</v>
      </c>
      <c r="P91" s="218">
        <v>17</v>
      </c>
      <c r="Q91" s="218">
        <v>11</v>
      </c>
      <c r="R91" s="219">
        <v>11</v>
      </c>
    </row>
    <row r="92" spans="1:18" ht="12.75" customHeight="1">
      <c r="A92" s="45" t="s">
        <v>211</v>
      </c>
      <c r="B92" s="112" t="s">
        <v>198</v>
      </c>
      <c r="C92" s="218">
        <v>0</v>
      </c>
      <c r="D92" s="218">
        <v>0</v>
      </c>
      <c r="E92" s="218">
        <v>0</v>
      </c>
      <c r="F92" s="218">
        <v>0</v>
      </c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9"/>
    </row>
    <row r="93" spans="1:18" ht="12.75" customHeight="1">
      <c r="A93" s="45" t="s">
        <v>212</v>
      </c>
      <c r="B93" s="112" t="s">
        <v>199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9"/>
    </row>
    <row r="94" spans="1:18" ht="12.75" customHeight="1">
      <c r="A94" s="45" t="s">
        <v>213</v>
      </c>
      <c r="B94" s="112" t="s">
        <v>200</v>
      </c>
      <c r="C94" s="218"/>
      <c r="D94" s="218"/>
      <c r="E94" s="218"/>
      <c r="F94" s="218"/>
      <c r="G94" s="218"/>
      <c r="H94" s="218"/>
      <c r="I94" s="218"/>
      <c r="J94" s="218"/>
      <c r="K94" s="218">
        <v>0</v>
      </c>
      <c r="L94" s="218">
        <v>0</v>
      </c>
      <c r="M94" s="218">
        <v>0</v>
      </c>
      <c r="N94" s="218">
        <v>0</v>
      </c>
      <c r="O94" s="218"/>
      <c r="P94" s="218"/>
      <c r="Q94" s="218"/>
      <c r="R94" s="219"/>
    </row>
    <row r="95" spans="1:18" ht="12.75" customHeight="1">
      <c r="A95" s="45" t="s">
        <v>214</v>
      </c>
      <c r="B95" s="112" t="s">
        <v>201</v>
      </c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9"/>
    </row>
    <row r="96" spans="1:18" ht="12.75" customHeight="1">
      <c r="A96" s="45" t="s">
        <v>208</v>
      </c>
      <c r="B96" s="112" t="s">
        <v>202</v>
      </c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9"/>
    </row>
    <row r="97" spans="1:18" ht="12.75" customHeight="1">
      <c r="A97" s="45" t="s">
        <v>215</v>
      </c>
      <c r="B97" s="112" t="s">
        <v>203</v>
      </c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9"/>
    </row>
    <row r="98" spans="1:18" ht="12.75" customHeight="1">
      <c r="A98" s="45" t="s">
        <v>216</v>
      </c>
      <c r="B98" s="112" t="s">
        <v>204</v>
      </c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9"/>
    </row>
    <row r="99" spans="1:18" ht="12.75" customHeight="1">
      <c r="A99" s="45" t="s">
        <v>217</v>
      </c>
      <c r="B99" s="112" t="s">
        <v>205</v>
      </c>
      <c r="C99" s="218">
        <v>0</v>
      </c>
      <c r="D99" s="218">
        <v>0</v>
      </c>
      <c r="E99" s="218">
        <v>0</v>
      </c>
      <c r="F99" s="218">
        <v>0</v>
      </c>
      <c r="G99" s="218"/>
      <c r="H99" s="218"/>
      <c r="I99" s="218"/>
      <c r="J99" s="218"/>
      <c r="K99" s="218">
        <v>0</v>
      </c>
      <c r="L99" s="218">
        <v>0</v>
      </c>
      <c r="M99" s="218">
        <v>0</v>
      </c>
      <c r="N99" s="218">
        <v>0</v>
      </c>
      <c r="O99" s="218"/>
      <c r="P99" s="218"/>
      <c r="Q99" s="218"/>
      <c r="R99" s="219"/>
    </row>
    <row r="100" spans="1:18" ht="12.75" customHeight="1">
      <c r="A100" s="45" t="s">
        <v>207</v>
      </c>
      <c r="B100" s="112" t="s">
        <v>206</v>
      </c>
      <c r="C100" s="218">
        <v>179</v>
      </c>
      <c r="D100" s="218">
        <v>188</v>
      </c>
      <c r="E100" s="218">
        <v>81</v>
      </c>
      <c r="F100" s="218">
        <v>68</v>
      </c>
      <c r="G100" s="218"/>
      <c r="H100" s="218"/>
      <c r="I100" s="218"/>
      <c r="J100" s="218"/>
      <c r="K100" s="218">
        <v>78</v>
      </c>
      <c r="L100" s="218">
        <v>79</v>
      </c>
      <c r="M100" s="218">
        <v>44</v>
      </c>
      <c r="N100" s="218">
        <v>42</v>
      </c>
      <c r="O100" s="218"/>
      <c r="P100" s="218"/>
      <c r="Q100" s="218"/>
      <c r="R100" s="219"/>
    </row>
    <row r="101" spans="1:18" ht="12.75" customHeight="1">
      <c r="A101" s="59" t="s">
        <v>82</v>
      </c>
      <c r="B101" s="181" t="s">
        <v>83</v>
      </c>
      <c r="C101" s="222">
        <v>1307</v>
      </c>
      <c r="D101" s="222">
        <f>SUM(D90:D100)</f>
        <v>1589</v>
      </c>
      <c r="E101" s="222">
        <f>SUM(E90:E100)</f>
        <v>759</v>
      </c>
      <c r="F101" s="222">
        <f>SUM(F90:F100)</f>
        <v>566</v>
      </c>
      <c r="G101" s="222">
        <v>413</v>
      </c>
      <c r="H101" s="222">
        <f>SUM(H90:H100)</f>
        <v>492</v>
      </c>
      <c r="I101" s="222">
        <f>SUM(I90:I100)</f>
        <v>213</v>
      </c>
      <c r="J101" s="222">
        <f>SUM(J90:J100)</f>
        <v>144</v>
      </c>
      <c r="K101" s="222">
        <v>623</v>
      </c>
      <c r="L101" s="222">
        <f>SUM(L90:L100)</f>
        <v>707</v>
      </c>
      <c r="M101" s="222">
        <f>SUM(M90:M100)</f>
        <v>264</v>
      </c>
      <c r="N101" s="222">
        <f>SUM(N90:N100)</f>
        <v>235</v>
      </c>
      <c r="O101" s="222">
        <v>16</v>
      </c>
      <c r="P101" s="222">
        <f>SUM(P90:P100)</f>
        <v>17</v>
      </c>
      <c r="Q101" s="222">
        <f>SUM(Q90:Q100)</f>
        <v>11</v>
      </c>
      <c r="R101" s="223">
        <f>SUM(R90:R100)</f>
        <v>11</v>
      </c>
    </row>
    <row r="102" spans="1:18" ht="12.75" customHeight="1">
      <c r="A102" s="406" t="s">
        <v>255</v>
      </c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2"/>
    </row>
    <row r="103" spans="1:18" ht="12.75" customHeight="1">
      <c r="A103" s="68" t="s">
        <v>195</v>
      </c>
      <c r="B103" s="111" t="s">
        <v>194</v>
      </c>
      <c r="C103" s="215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7"/>
    </row>
    <row r="104" spans="1:18" ht="12.75" customHeight="1">
      <c r="A104" s="45" t="s">
        <v>209</v>
      </c>
      <c r="B104" s="112" t="s">
        <v>196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9"/>
    </row>
    <row r="105" spans="1:18" ht="12.75" customHeight="1">
      <c r="A105" s="45" t="s">
        <v>210</v>
      </c>
      <c r="B105" s="112" t="s">
        <v>197</v>
      </c>
      <c r="C105" s="218">
        <v>231</v>
      </c>
      <c r="D105" s="218">
        <v>266</v>
      </c>
      <c r="E105" s="218">
        <v>194</v>
      </c>
      <c r="F105" s="218">
        <v>128</v>
      </c>
      <c r="G105" s="218"/>
      <c r="H105" s="218"/>
      <c r="I105" s="218"/>
      <c r="J105" s="218"/>
      <c r="K105" s="218">
        <v>28</v>
      </c>
      <c r="L105" s="218">
        <v>29</v>
      </c>
      <c r="M105" s="218">
        <v>20</v>
      </c>
      <c r="N105" s="218">
        <v>20</v>
      </c>
      <c r="O105" s="218"/>
      <c r="P105" s="218"/>
      <c r="Q105" s="218"/>
      <c r="R105" s="219"/>
    </row>
    <row r="106" spans="1:18" ht="12.75" customHeight="1">
      <c r="A106" s="45" t="s">
        <v>211</v>
      </c>
      <c r="B106" s="112" t="s">
        <v>198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9"/>
    </row>
    <row r="107" spans="1:18" ht="12.75" customHeight="1">
      <c r="A107" s="45" t="s">
        <v>212</v>
      </c>
      <c r="B107" s="112" t="s">
        <v>199</v>
      </c>
      <c r="C107" s="218"/>
      <c r="D107" s="218"/>
      <c r="E107" s="218"/>
      <c r="F107" s="218"/>
      <c r="G107" s="218"/>
      <c r="H107" s="218"/>
      <c r="I107" s="218"/>
      <c r="J107" s="218"/>
      <c r="K107" s="218">
        <v>0</v>
      </c>
      <c r="L107" s="218">
        <v>0</v>
      </c>
      <c r="M107" s="218">
        <v>0</v>
      </c>
      <c r="N107" s="218">
        <v>0</v>
      </c>
      <c r="O107" s="218"/>
      <c r="P107" s="218"/>
      <c r="Q107" s="218"/>
      <c r="R107" s="219"/>
    </row>
    <row r="108" spans="1:18" ht="12.75" customHeight="1">
      <c r="A108" s="45" t="s">
        <v>213</v>
      </c>
      <c r="B108" s="112" t="s">
        <v>200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9"/>
    </row>
    <row r="109" spans="1:18" ht="12.75" customHeight="1">
      <c r="A109" s="45" t="s">
        <v>214</v>
      </c>
      <c r="B109" s="112" t="s">
        <v>201</v>
      </c>
      <c r="C109" s="218">
        <v>418</v>
      </c>
      <c r="D109" s="218">
        <v>453</v>
      </c>
      <c r="E109" s="218">
        <v>322</v>
      </c>
      <c r="F109" s="218">
        <v>221</v>
      </c>
      <c r="G109" s="218"/>
      <c r="H109" s="218"/>
      <c r="I109" s="218"/>
      <c r="J109" s="218"/>
      <c r="K109" s="218">
        <v>55</v>
      </c>
      <c r="L109" s="218">
        <v>55</v>
      </c>
      <c r="M109" s="218">
        <v>41</v>
      </c>
      <c r="N109" s="218">
        <v>36</v>
      </c>
      <c r="O109" s="218">
        <v>6</v>
      </c>
      <c r="P109" s="218">
        <v>6</v>
      </c>
      <c r="Q109" s="218">
        <v>6</v>
      </c>
      <c r="R109" s="219">
        <v>6</v>
      </c>
    </row>
    <row r="110" spans="1:18" ht="12.75" customHeight="1">
      <c r="A110" s="45" t="s">
        <v>208</v>
      </c>
      <c r="B110" s="112" t="s">
        <v>202</v>
      </c>
      <c r="C110" s="218">
        <v>333</v>
      </c>
      <c r="D110" s="218">
        <v>336</v>
      </c>
      <c r="E110" s="218">
        <v>244</v>
      </c>
      <c r="F110" s="218">
        <v>198</v>
      </c>
      <c r="G110" s="218"/>
      <c r="H110" s="218"/>
      <c r="I110" s="218"/>
      <c r="J110" s="218"/>
      <c r="K110" s="218">
        <v>16</v>
      </c>
      <c r="L110" s="218">
        <v>17</v>
      </c>
      <c r="M110" s="218">
        <v>16</v>
      </c>
      <c r="N110" s="218">
        <v>14</v>
      </c>
      <c r="O110" s="218"/>
      <c r="P110" s="218"/>
      <c r="Q110" s="218"/>
      <c r="R110" s="219"/>
    </row>
    <row r="111" spans="1:18" ht="12.75" customHeight="1">
      <c r="A111" s="45" t="s">
        <v>215</v>
      </c>
      <c r="B111" s="112" t="s">
        <v>203</v>
      </c>
      <c r="C111" s="218">
        <v>0</v>
      </c>
      <c r="D111" s="218">
        <v>0</v>
      </c>
      <c r="E111" s="218">
        <v>0</v>
      </c>
      <c r="F111" s="218">
        <v>0</v>
      </c>
      <c r="G111" s="218"/>
      <c r="H111" s="218"/>
      <c r="I111" s="218"/>
      <c r="J111" s="218"/>
      <c r="K111" s="218">
        <v>1</v>
      </c>
      <c r="L111" s="218">
        <v>1</v>
      </c>
      <c r="M111" s="218">
        <v>0</v>
      </c>
      <c r="N111" s="218">
        <v>0</v>
      </c>
      <c r="O111" s="218">
        <v>3</v>
      </c>
      <c r="P111" s="218">
        <v>3</v>
      </c>
      <c r="Q111" s="218">
        <v>3</v>
      </c>
      <c r="R111" s="219">
        <v>3</v>
      </c>
    </row>
    <row r="112" spans="1:18" ht="12.75" customHeight="1">
      <c r="A112" s="45" t="s">
        <v>216</v>
      </c>
      <c r="B112" s="112" t="s">
        <v>204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9"/>
    </row>
    <row r="113" spans="1:18" ht="12.75" customHeight="1">
      <c r="A113" s="45" t="s">
        <v>217</v>
      </c>
      <c r="B113" s="112" t="s">
        <v>205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1"/>
    </row>
    <row r="114" spans="1:18" ht="12.75" customHeight="1">
      <c r="A114" s="45" t="s">
        <v>207</v>
      </c>
      <c r="B114" s="112" t="s">
        <v>206</v>
      </c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1"/>
    </row>
    <row r="115" spans="1:18" ht="12.75" customHeight="1">
      <c r="A115" s="59" t="s">
        <v>82</v>
      </c>
      <c r="B115" s="181" t="s">
        <v>83</v>
      </c>
      <c r="C115" s="222">
        <v>944</v>
      </c>
      <c r="D115" s="222">
        <f>SUM(D104:D114)</f>
        <v>1055</v>
      </c>
      <c r="E115" s="222">
        <f>SUM(E104:E114)</f>
        <v>760</v>
      </c>
      <c r="F115" s="222">
        <f>SUM(F104:F114)</f>
        <v>547</v>
      </c>
      <c r="G115" s="222"/>
      <c r="H115" s="222"/>
      <c r="I115" s="222"/>
      <c r="J115" s="222"/>
      <c r="K115" s="222">
        <v>97</v>
      </c>
      <c r="L115" s="222">
        <f>SUM(L104:L114)</f>
        <v>102</v>
      </c>
      <c r="M115" s="222">
        <f>SUM(M104:M114)</f>
        <v>77</v>
      </c>
      <c r="N115" s="222">
        <f>SUM(N104:N114)</f>
        <v>70</v>
      </c>
      <c r="O115" s="222">
        <v>9</v>
      </c>
      <c r="P115" s="222">
        <f>SUM(P104:P114)</f>
        <v>9</v>
      </c>
      <c r="Q115" s="222">
        <f>SUM(Q104:Q114)</f>
        <v>9</v>
      </c>
      <c r="R115" s="223">
        <f>SUM(R104:R114)</f>
        <v>9</v>
      </c>
    </row>
    <row r="116" spans="1:18" ht="12.75" customHeight="1">
      <c r="A116" s="406" t="s">
        <v>256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2"/>
    </row>
    <row r="117" spans="1:18" ht="12.75" customHeight="1">
      <c r="A117" s="68" t="s">
        <v>195</v>
      </c>
      <c r="B117" s="111" t="s">
        <v>194</v>
      </c>
      <c r="C117" s="215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7"/>
    </row>
    <row r="118" spans="1:18" ht="12.75" customHeight="1">
      <c r="A118" s="45" t="s">
        <v>209</v>
      </c>
      <c r="B118" s="112" t="s">
        <v>196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9"/>
    </row>
    <row r="119" spans="1:18" ht="12.75" customHeight="1">
      <c r="A119" s="45" t="s">
        <v>210</v>
      </c>
      <c r="B119" s="112" t="s">
        <v>197</v>
      </c>
      <c r="C119" s="218">
        <v>1549</v>
      </c>
      <c r="D119" s="218">
        <v>1905</v>
      </c>
      <c r="E119" s="218">
        <v>1051</v>
      </c>
      <c r="F119" s="218">
        <v>732</v>
      </c>
      <c r="G119" s="218">
        <v>413</v>
      </c>
      <c r="H119" s="218">
        <v>492</v>
      </c>
      <c r="I119" s="218">
        <v>213</v>
      </c>
      <c r="J119" s="218">
        <v>144</v>
      </c>
      <c r="K119" s="218">
        <v>687</v>
      </c>
      <c r="L119" s="218">
        <v>789</v>
      </c>
      <c r="M119" s="218">
        <v>304</v>
      </c>
      <c r="N119" s="218">
        <v>266</v>
      </c>
      <c r="O119" s="218">
        <v>16</v>
      </c>
      <c r="P119" s="218">
        <v>17</v>
      </c>
      <c r="Q119" s="218">
        <v>11</v>
      </c>
      <c r="R119" s="219">
        <v>11</v>
      </c>
    </row>
    <row r="120" spans="1:18" ht="12.75" customHeight="1">
      <c r="A120" s="45" t="s">
        <v>211</v>
      </c>
      <c r="B120" s="112" t="s">
        <v>198</v>
      </c>
      <c r="C120" s="218">
        <v>613</v>
      </c>
      <c r="D120" s="218">
        <v>666</v>
      </c>
      <c r="E120" s="218">
        <v>276</v>
      </c>
      <c r="F120" s="218">
        <v>200</v>
      </c>
      <c r="G120" s="218"/>
      <c r="H120" s="218"/>
      <c r="I120" s="218"/>
      <c r="J120" s="218"/>
      <c r="K120" s="218">
        <v>178</v>
      </c>
      <c r="L120" s="218">
        <v>196</v>
      </c>
      <c r="M120" s="218">
        <v>129</v>
      </c>
      <c r="N120" s="218">
        <v>105</v>
      </c>
      <c r="O120" s="218">
        <v>22</v>
      </c>
      <c r="P120" s="218">
        <v>22</v>
      </c>
      <c r="Q120" s="218">
        <v>17</v>
      </c>
      <c r="R120" s="219">
        <v>17</v>
      </c>
    </row>
    <row r="121" spans="1:18" ht="12.75" customHeight="1">
      <c r="A121" s="45" t="s">
        <v>212</v>
      </c>
      <c r="B121" s="112" t="s">
        <v>199</v>
      </c>
      <c r="C121" s="218">
        <v>468</v>
      </c>
      <c r="D121" s="218">
        <v>516</v>
      </c>
      <c r="E121" s="218">
        <v>271</v>
      </c>
      <c r="F121" s="218">
        <v>185</v>
      </c>
      <c r="G121" s="218"/>
      <c r="H121" s="218"/>
      <c r="I121" s="218"/>
      <c r="J121" s="218"/>
      <c r="K121" s="218">
        <v>51</v>
      </c>
      <c r="L121" s="218">
        <v>57</v>
      </c>
      <c r="M121" s="218">
        <v>39</v>
      </c>
      <c r="N121" s="218">
        <v>39</v>
      </c>
      <c r="O121" s="218">
        <v>12</v>
      </c>
      <c r="P121" s="218">
        <v>12</v>
      </c>
      <c r="Q121" s="218">
        <v>6</v>
      </c>
      <c r="R121" s="219">
        <v>6</v>
      </c>
    </row>
    <row r="122" spans="1:18" ht="12.75" customHeight="1">
      <c r="A122" s="45" t="s">
        <v>213</v>
      </c>
      <c r="B122" s="112" t="s">
        <v>200</v>
      </c>
      <c r="C122" s="218">
        <v>222</v>
      </c>
      <c r="D122" s="218">
        <v>239</v>
      </c>
      <c r="E122" s="218">
        <v>171</v>
      </c>
      <c r="F122" s="218">
        <v>125</v>
      </c>
      <c r="G122" s="218"/>
      <c r="H122" s="218"/>
      <c r="I122" s="218"/>
      <c r="J122" s="218"/>
      <c r="K122" s="218">
        <v>215</v>
      </c>
      <c r="L122" s="218">
        <v>230</v>
      </c>
      <c r="M122" s="218">
        <v>91</v>
      </c>
      <c r="N122" s="218">
        <v>67</v>
      </c>
      <c r="O122" s="218"/>
      <c r="P122" s="218"/>
      <c r="Q122" s="218"/>
      <c r="R122" s="219"/>
    </row>
    <row r="123" spans="1:18" ht="12.75" customHeight="1">
      <c r="A123" s="45" t="s">
        <v>214</v>
      </c>
      <c r="B123" s="112" t="s">
        <v>201</v>
      </c>
      <c r="C123" s="218">
        <v>616</v>
      </c>
      <c r="D123" s="218">
        <v>693</v>
      </c>
      <c r="E123" s="218">
        <v>482</v>
      </c>
      <c r="F123" s="218">
        <v>352</v>
      </c>
      <c r="G123" s="218"/>
      <c r="H123" s="218"/>
      <c r="I123" s="218"/>
      <c r="J123" s="218"/>
      <c r="K123" s="218">
        <v>55</v>
      </c>
      <c r="L123" s="218">
        <v>55</v>
      </c>
      <c r="M123" s="218">
        <v>41</v>
      </c>
      <c r="N123" s="218">
        <v>36</v>
      </c>
      <c r="O123" s="218">
        <v>18</v>
      </c>
      <c r="P123" s="218">
        <v>19</v>
      </c>
      <c r="Q123" s="218">
        <v>10</v>
      </c>
      <c r="R123" s="219">
        <v>9</v>
      </c>
    </row>
    <row r="124" spans="1:18" ht="12.75" customHeight="1">
      <c r="A124" s="45" t="s">
        <v>208</v>
      </c>
      <c r="B124" s="112" t="s">
        <v>202</v>
      </c>
      <c r="C124" s="218">
        <v>333</v>
      </c>
      <c r="D124" s="218">
        <v>336</v>
      </c>
      <c r="E124" s="218">
        <v>244</v>
      </c>
      <c r="F124" s="218">
        <v>198</v>
      </c>
      <c r="G124" s="218"/>
      <c r="H124" s="218"/>
      <c r="I124" s="218"/>
      <c r="J124" s="218"/>
      <c r="K124" s="218">
        <v>16</v>
      </c>
      <c r="L124" s="218">
        <v>17</v>
      </c>
      <c r="M124" s="218">
        <v>16</v>
      </c>
      <c r="N124" s="218">
        <v>14</v>
      </c>
      <c r="O124" s="218"/>
      <c r="P124" s="218"/>
      <c r="Q124" s="218"/>
      <c r="R124" s="219"/>
    </row>
    <row r="125" spans="1:18" ht="12.75" customHeight="1">
      <c r="A125" s="45" t="s">
        <v>215</v>
      </c>
      <c r="B125" s="112" t="s">
        <v>203</v>
      </c>
      <c r="C125" s="218">
        <v>383</v>
      </c>
      <c r="D125" s="218">
        <v>451</v>
      </c>
      <c r="E125" s="218">
        <v>327</v>
      </c>
      <c r="F125" s="218">
        <v>217</v>
      </c>
      <c r="G125" s="218"/>
      <c r="H125" s="218"/>
      <c r="I125" s="218"/>
      <c r="J125" s="218"/>
      <c r="K125" s="218">
        <v>66</v>
      </c>
      <c r="L125" s="218">
        <v>81</v>
      </c>
      <c r="M125" s="218">
        <v>62</v>
      </c>
      <c r="N125" s="218">
        <v>54</v>
      </c>
      <c r="O125" s="218">
        <v>9</v>
      </c>
      <c r="P125" s="218">
        <v>9</v>
      </c>
      <c r="Q125" s="218">
        <v>9</v>
      </c>
      <c r="R125" s="219">
        <v>9</v>
      </c>
    </row>
    <row r="126" spans="1:18" ht="12.75" customHeight="1">
      <c r="A126" s="45" t="s">
        <v>216</v>
      </c>
      <c r="B126" s="112" t="s">
        <v>204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9"/>
    </row>
    <row r="127" spans="1:18" ht="12.75" customHeight="1">
      <c r="A127" s="45" t="s">
        <v>217</v>
      </c>
      <c r="B127" s="112" t="s">
        <v>205</v>
      </c>
      <c r="C127" s="220">
        <v>1210</v>
      </c>
      <c r="D127" s="220">
        <v>1455</v>
      </c>
      <c r="E127" s="220">
        <v>827</v>
      </c>
      <c r="F127" s="220">
        <v>596</v>
      </c>
      <c r="G127" s="220"/>
      <c r="H127" s="220"/>
      <c r="I127" s="220"/>
      <c r="J127" s="220"/>
      <c r="K127" s="220">
        <v>0</v>
      </c>
      <c r="L127" s="220">
        <v>0</v>
      </c>
      <c r="M127" s="220">
        <v>0</v>
      </c>
      <c r="N127" s="220">
        <v>0</v>
      </c>
      <c r="O127" s="220"/>
      <c r="P127" s="220"/>
      <c r="Q127" s="220"/>
      <c r="R127" s="221"/>
    </row>
    <row r="128" spans="1:18" ht="12.75" customHeight="1">
      <c r="A128" s="45" t="s">
        <v>207</v>
      </c>
      <c r="B128" s="112" t="s">
        <v>206</v>
      </c>
      <c r="C128" s="220">
        <v>179</v>
      </c>
      <c r="D128" s="220">
        <v>188</v>
      </c>
      <c r="E128" s="220">
        <v>81</v>
      </c>
      <c r="F128" s="220">
        <v>68</v>
      </c>
      <c r="G128" s="220"/>
      <c r="H128" s="220"/>
      <c r="I128" s="220"/>
      <c r="J128" s="220"/>
      <c r="K128" s="220">
        <v>78</v>
      </c>
      <c r="L128" s="220">
        <v>79</v>
      </c>
      <c r="M128" s="220">
        <v>44</v>
      </c>
      <c r="N128" s="220">
        <v>42</v>
      </c>
      <c r="O128" s="220"/>
      <c r="P128" s="220"/>
      <c r="Q128" s="220"/>
      <c r="R128" s="221"/>
    </row>
    <row r="129" spans="1:18" ht="12.75" customHeight="1" thickBot="1">
      <c r="A129" s="160" t="s">
        <v>90</v>
      </c>
      <c r="B129" s="161" t="s">
        <v>83</v>
      </c>
      <c r="C129" s="165">
        <v>4941</v>
      </c>
      <c r="D129" s="165">
        <v>6449</v>
      </c>
      <c r="E129" s="165">
        <v>3730</v>
      </c>
      <c r="F129" s="165">
        <v>2673</v>
      </c>
      <c r="G129" s="165">
        <v>413</v>
      </c>
      <c r="H129" s="165">
        <v>492</v>
      </c>
      <c r="I129" s="165">
        <v>213</v>
      </c>
      <c r="J129" s="165">
        <v>144</v>
      </c>
      <c r="K129" s="165">
        <v>1300</v>
      </c>
      <c r="L129" s="165">
        <v>1504</v>
      </c>
      <c r="M129" s="165">
        <v>726</v>
      </c>
      <c r="N129" s="165">
        <v>623</v>
      </c>
      <c r="O129" s="165">
        <v>77</v>
      </c>
      <c r="P129" s="165">
        <v>79</v>
      </c>
      <c r="Q129" s="165">
        <v>53</v>
      </c>
      <c r="R129" s="224">
        <v>52</v>
      </c>
    </row>
    <row r="131" ht="15">
      <c r="A131" s="1"/>
    </row>
    <row r="132" ht="15">
      <c r="A132" s="2" t="s">
        <v>5</v>
      </c>
    </row>
    <row r="133" ht="15">
      <c r="A133" s="1" t="s">
        <v>322</v>
      </c>
    </row>
  </sheetData>
  <sheetProtection password="CC5B" sheet="1" objects="1" scenarios="1"/>
  <mergeCells count="15">
    <mergeCell ref="A116:R116"/>
    <mergeCell ref="A1:R1"/>
    <mergeCell ref="C2:F2"/>
    <mergeCell ref="G2:J2"/>
    <mergeCell ref="K2:N2"/>
    <mergeCell ref="O2:R2"/>
    <mergeCell ref="A2:B3"/>
    <mergeCell ref="A4:R4"/>
    <mergeCell ref="A18:R18"/>
    <mergeCell ref="A32:R32"/>
    <mergeCell ref="A46:R46"/>
    <mergeCell ref="A60:R60"/>
    <mergeCell ref="A74:R74"/>
    <mergeCell ref="A88:R88"/>
    <mergeCell ref="A102:R102"/>
  </mergeCells>
  <printOptions/>
  <pageMargins left="0.7086614173228347" right="0.7086614173228347" top="0.7480314960629921" bottom="0.7480314960629921" header="0.31496062992125984" footer="0.31496062992125984"/>
  <pageSetup firstPageNumber="112" useFirstPageNumber="1" fitToHeight="3" fitToWidth="3" horizontalDpi="600" verticalDpi="600" orientation="landscape" paperSize="9" scale="67" r:id="rId1"/>
  <headerFooter>
    <oddFooter>&amp;C&amp;P</oddFooter>
  </headerFooter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 topLeftCell="B1">
      <selection activeCell="T31" sqref="T31"/>
    </sheetView>
  </sheetViews>
  <sheetFormatPr defaultColWidth="9.140625" defaultRowHeight="15"/>
  <cols>
    <col min="1" max="1" width="28.140625" style="2" customWidth="1"/>
    <col min="2" max="2" width="12.7109375" style="109" customWidth="1"/>
    <col min="3" max="3" width="9.28125" style="109" customWidth="1"/>
    <col min="4" max="4" width="8.57421875" style="109" customWidth="1"/>
    <col min="5" max="5" width="9.00390625" style="109" customWidth="1"/>
    <col min="6" max="6" width="9.140625" style="109" customWidth="1"/>
    <col min="7" max="7" width="9.00390625" style="109" customWidth="1"/>
    <col min="8" max="8" width="17.421875" style="109" customWidth="1"/>
    <col min="9" max="9" width="10.57421875" style="109" customWidth="1"/>
    <col min="10" max="10" width="13.28125" style="109" customWidth="1"/>
    <col min="11" max="11" width="15.28125" style="109" customWidth="1"/>
    <col min="12" max="12" width="13.28125" style="109" customWidth="1"/>
    <col min="13" max="13" width="14.8515625" style="109" customWidth="1"/>
    <col min="14" max="14" width="11.8515625" style="109" customWidth="1"/>
    <col min="19" max="16384" width="9.140625" style="1" customWidth="1"/>
  </cols>
  <sheetData>
    <row r="1" spans="1:14" ht="42.75" customHeight="1" thickBot="1">
      <c r="A1" s="486" t="s">
        <v>182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8"/>
      <c r="N1" s="489"/>
    </row>
    <row r="2" spans="1:20" s="4" customFormat="1" ht="16.5" customHeight="1">
      <c r="A2" s="494" t="s">
        <v>247</v>
      </c>
      <c r="B2" s="499" t="s">
        <v>20</v>
      </c>
      <c r="C2" s="500"/>
      <c r="D2" s="500"/>
      <c r="E2" s="500"/>
      <c r="F2" s="500"/>
      <c r="G2" s="500"/>
      <c r="H2" s="500"/>
      <c r="I2" s="501"/>
      <c r="J2" s="496" t="s">
        <v>336</v>
      </c>
      <c r="K2" s="497"/>
      <c r="L2" s="498"/>
      <c r="M2" s="490" t="s">
        <v>338</v>
      </c>
      <c r="N2" s="459" t="s">
        <v>76</v>
      </c>
      <c r="Q2" s="1"/>
      <c r="R2" s="1"/>
      <c r="S2" s="1"/>
      <c r="T2" s="1"/>
    </row>
    <row r="3" spans="1:20" s="4" customFormat="1" ht="52.5" customHeight="1" thickBot="1">
      <c r="A3" s="476"/>
      <c r="B3" s="228" t="s">
        <v>98</v>
      </c>
      <c r="C3" s="228" t="s">
        <v>21</v>
      </c>
      <c r="D3" s="228" t="s">
        <v>22</v>
      </c>
      <c r="E3" s="228" t="s">
        <v>23</v>
      </c>
      <c r="F3" s="228" t="s">
        <v>24</v>
      </c>
      <c r="G3" s="228" t="s">
        <v>25</v>
      </c>
      <c r="H3" s="228" t="s">
        <v>65</v>
      </c>
      <c r="I3" s="228" t="s">
        <v>218</v>
      </c>
      <c r="J3" s="99" t="s">
        <v>335</v>
      </c>
      <c r="K3" s="99" t="s">
        <v>225</v>
      </c>
      <c r="L3" s="99" t="s">
        <v>337</v>
      </c>
      <c r="M3" s="491"/>
      <c r="N3" s="492"/>
      <c r="Q3" s="1"/>
      <c r="R3" s="1"/>
      <c r="S3" s="1"/>
      <c r="T3" s="1"/>
    </row>
    <row r="4" spans="1:18" ht="15" customHeight="1">
      <c r="A4" s="192" t="s">
        <v>248</v>
      </c>
      <c r="B4" s="229">
        <f>SUM(C4:H4)</f>
        <v>53.39999999999999</v>
      </c>
      <c r="C4" s="229">
        <v>0.1</v>
      </c>
      <c r="D4" s="229">
        <v>12.2</v>
      </c>
      <c r="E4" s="229">
        <v>40.8</v>
      </c>
      <c r="F4" s="229">
        <v>0</v>
      </c>
      <c r="G4" s="229">
        <v>0.3</v>
      </c>
      <c r="H4" s="229"/>
      <c r="I4" s="229"/>
      <c r="J4" s="229"/>
      <c r="K4" s="229"/>
      <c r="L4" s="229">
        <v>7.58</v>
      </c>
      <c r="M4" s="229">
        <v>26.6</v>
      </c>
      <c r="N4" s="230">
        <f aca="true" t="shared" si="0" ref="N4:N7">SUM(C4:M4)</f>
        <v>87.57999999999998</v>
      </c>
      <c r="O4" s="1"/>
      <c r="P4" s="1"/>
      <c r="Q4" s="1"/>
      <c r="R4" s="1"/>
    </row>
    <row r="5" spans="1:18" ht="15" customHeight="1" thickBot="1">
      <c r="A5" s="47" t="s">
        <v>301</v>
      </c>
      <c r="B5" s="231">
        <f aca="true" t="shared" si="1" ref="B5:B7">SUM(C5:G5)</f>
        <v>21.450000000000003</v>
      </c>
      <c r="C5" s="231">
        <v>0</v>
      </c>
      <c r="D5" s="231">
        <v>4.4</v>
      </c>
      <c r="E5" s="231">
        <v>17.05</v>
      </c>
      <c r="F5" s="231">
        <v>0</v>
      </c>
      <c r="G5" s="231">
        <v>0</v>
      </c>
      <c r="H5" s="231"/>
      <c r="I5" s="231"/>
      <c r="J5" s="231"/>
      <c r="K5" s="231"/>
      <c r="L5" s="231">
        <v>4.68</v>
      </c>
      <c r="M5" s="231">
        <v>22.9</v>
      </c>
      <c r="N5" s="232">
        <f t="shared" si="0"/>
        <v>49.03</v>
      </c>
      <c r="O5" s="1"/>
      <c r="P5" s="1"/>
      <c r="Q5" s="1"/>
      <c r="R5" s="1"/>
    </row>
    <row r="6" spans="1:18" ht="15" customHeight="1">
      <c r="A6" s="225" t="s">
        <v>284</v>
      </c>
      <c r="B6" s="229">
        <f t="shared" si="1"/>
        <v>32.15</v>
      </c>
      <c r="C6" s="229">
        <v>2.9</v>
      </c>
      <c r="D6" s="229">
        <v>8.8</v>
      </c>
      <c r="E6" s="229">
        <v>19.45</v>
      </c>
      <c r="F6" s="229">
        <v>0</v>
      </c>
      <c r="G6" s="229">
        <v>1</v>
      </c>
      <c r="H6" s="229"/>
      <c r="I6" s="229"/>
      <c r="J6" s="229"/>
      <c r="K6" s="229"/>
      <c r="L6" s="229">
        <v>5.7</v>
      </c>
      <c r="M6" s="229">
        <v>14.2</v>
      </c>
      <c r="N6" s="230">
        <f t="shared" si="0"/>
        <v>52.05</v>
      </c>
      <c r="O6" s="1"/>
      <c r="P6" s="1"/>
      <c r="Q6" s="1"/>
      <c r="R6" s="1"/>
    </row>
    <row r="7" spans="1:18" ht="15" customHeight="1" thickBot="1">
      <c r="A7" s="48" t="s">
        <v>301</v>
      </c>
      <c r="B7" s="231">
        <f t="shared" si="1"/>
        <v>11.8</v>
      </c>
      <c r="C7" s="231">
        <v>0.4</v>
      </c>
      <c r="D7" s="231">
        <v>3.8</v>
      </c>
      <c r="E7" s="231">
        <v>6.6</v>
      </c>
      <c r="F7" s="231">
        <v>0</v>
      </c>
      <c r="G7" s="231">
        <v>1</v>
      </c>
      <c r="H7" s="231"/>
      <c r="I7" s="231"/>
      <c r="J7" s="231"/>
      <c r="K7" s="231"/>
      <c r="L7" s="231">
        <v>1.35</v>
      </c>
      <c r="M7" s="231">
        <v>9.9</v>
      </c>
      <c r="N7" s="232">
        <f t="shared" si="0"/>
        <v>23.05</v>
      </c>
      <c r="O7" s="1"/>
      <c r="P7" s="1"/>
      <c r="Q7" s="1"/>
      <c r="R7" s="1"/>
    </row>
    <row r="8" spans="1:18" ht="15" customHeight="1">
      <c r="A8" s="192" t="s">
        <v>250</v>
      </c>
      <c r="B8" s="229">
        <f aca="true" t="shared" si="2" ref="B8:B11">SUM(C8:G8)</f>
        <v>53.6</v>
      </c>
      <c r="C8" s="229">
        <v>3.5</v>
      </c>
      <c r="D8" s="229">
        <v>15</v>
      </c>
      <c r="E8" s="229">
        <v>33.1</v>
      </c>
      <c r="F8" s="229">
        <v>0</v>
      </c>
      <c r="G8" s="229">
        <v>2</v>
      </c>
      <c r="H8" s="229"/>
      <c r="I8" s="229"/>
      <c r="J8" s="229"/>
      <c r="K8" s="229"/>
      <c r="L8" s="229">
        <v>6.58</v>
      </c>
      <c r="M8" s="229">
        <v>27.63</v>
      </c>
      <c r="N8" s="230">
        <f aca="true" t="shared" si="3" ref="N8:N9">SUM(C8:M8)</f>
        <v>87.81</v>
      </c>
      <c r="O8" s="1"/>
      <c r="P8" s="1"/>
      <c r="Q8" s="1"/>
      <c r="R8" s="1"/>
    </row>
    <row r="9" spans="1:18" ht="15" customHeight="1" thickBot="1">
      <c r="A9" s="47" t="s">
        <v>301</v>
      </c>
      <c r="B9" s="231">
        <f t="shared" si="2"/>
        <v>18.6</v>
      </c>
      <c r="C9" s="231">
        <v>0</v>
      </c>
      <c r="D9" s="231">
        <v>5</v>
      </c>
      <c r="E9" s="231">
        <v>12.6</v>
      </c>
      <c r="F9" s="231">
        <v>0</v>
      </c>
      <c r="G9" s="231">
        <v>1</v>
      </c>
      <c r="H9" s="231"/>
      <c r="I9" s="231"/>
      <c r="J9" s="231"/>
      <c r="K9" s="231"/>
      <c r="L9" s="231">
        <v>3.08</v>
      </c>
      <c r="M9" s="231">
        <v>22.63</v>
      </c>
      <c r="N9" s="232">
        <f t="shared" si="3"/>
        <v>44.31</v>
      </c>
      <c r="O9" s="1"/>
      <c r="P9" s="1"/>
      <c r="Q9" s="1"/>
      <c r="R9" s="1"/>
    </row>
    <row r="10" spans="1:18" ht="15" customHeight="1">
      <c r="A10" s="225" t="s">
        <v>251</v>
      </c>
      <c r="B10" s="229">
        <f t="shared" si="2"/>
        <v>39.3</v>
      </c>
      <c r="C10" s="229">
        <v>2.1</v>
      </c>
      <c r="D10" s="229">
        <v>2.3</v>
      </c>
      <c r="E10" s="229">
        <v>27.65</v>
      </c>
      <c r="F10" s="229">
        <v>7.25</v>
      </c>
      <c r="G10" s="229">
        <v>0</v>
      </c>
      <c r="H10" s="229"/>
      <c r="I10" s="229"/>
      <c r="J10" s="229"/>
      <c r="K10" s="229"/>
      <c r="L10" s="229">
        <v>0</v>
      </c>
      <c r="M10" s="229">
        <v>21.5</v>
      </c>
      <c r="N10" s="230">
        <f aca="true" t="shared" si="4" ref="N10:N11">SUM(B10,I10:M10)</f>
        <v>60.8</v>
      </c>
      <c r="O10" s="1"/>
      <c r="P10" s="1"/>
      <c r="Q10" s="1"/>
      <c r="R10" s="1"/>
    </row>
    <row r="11" spans="1:18" ht="15" customHeight="1" thickBot="1">
      <c r="A11" s="48" t="s">
        <v>301</v>
      </c>
      <c r="B11" s="231">
        <f t="shared" si="2"/>
        <v>23.65</v>
      </c>
      <c r="C11" s="231">
        <v>0</v>
      </c>
      <c r="D11" s="231">
        <v>0</v>
      </c>
      <c r="E11" s="231">
        <v>16.8</v>
      </c>
      <c r="F11" s="231">
        <v>6.85</v>
      </c>
      <c r="G11" s="231">
        <v>0</v>
      </c>
      <c r="H11" s="231"/>
      <c r="I11" s="231"/>
      <c r="J11" s="231"/>
      <c r="K11" s="231"/>
      <c r="L11" s="231">
        <v>0</v>
      </c>
      <c r="M11" s="231">
        <v>12.35</v>
      </c>
      <c r="N11" s="232">
        <f t="shared" si="4"/>
        <v>36</v>
      </c>
      <c r="O11" s="1"/>
      <c r="P11" s="1"/>
      <c r="Q11" s="1"/>
      <c r="R11" s="1"/>
    </row>
    <row r="12" spans="1:18" ht="15" customHeight="1">
      <c r="A12" s="192" t="s">
        <v>252</v>
      </c>
      <c r="B12" s="229">
        <f>SUM(C12:H12)</f>
        <v>35.17</v>
      </c>
      <c r="C12" s="229">
        <v>3.1</v>
      </c>
      <c r="D12" s="229">
        <v>5.55</v>
      </c>
      <c r="E12" s="229">
        <v>24.52</v>
      </c>
      <c r="F12" s="229">
        <v>1</v>
      </c>
      <c r="G12" s="229">
        <v>1</v>
      </c>
      <c r="H12" s="229"/>
      <c r="I12" s="229"/>
      <c r="J12" s="229"/>
      <c r="K12" s="229"/>
      <c r="L12" s="229">
        <v>8.55</v>
      </c>
      <c r="M12" s="229">
        <v>24.71</v>
      </c>
      <c r="N12" s="230">
        <f aca="true" t="shared" si="5" ref="N12:N15">SUM(C12:M12)</f>
        <v>68.43</v>
      </c>
      <c r="O12" s="1"/>
      <c r="P12" s="1"/>
      <c r="Q12" s="1"/>
      <c r="R12" s="1"/>
    </row>
    <row r="13" spans="1:18" ht="15" customHeight="1" thickBot="1">
      <c r="A13" s="47" t="s">
        <v>301</v>
      </c>
      <c r="B13" s="231">
        <f>SUM(C13:G13)</f>
        <v>7.65</v>
      </c>
      <c r="C13" s="231">
        <v>0.9</v>
      </c>
      <c r="D13" s="231">
        <v>0</v>
      </c>
      <c r="E13" s="231">
        <v>5.75</v>
      </c>
      <c r="F13" s="231">
        <v>0</v>
      </c>
      <c r="G13" s="231">
        <v>1</v>
      </c>
      <c r="H13" s="231"/>
      <c r="I13" s="231"/>
      <c r="J13" s="231"/>
      <c r="K13" s="231"/>
      <c r="L13" s="231">
        <v>5.1</v>
      </c>
      <c r="M13" s="231">
        <v>10.91</v>
      </c>
      <c r="N13" s="232">
        <f t="shared" si="5"/>
        <v>23.66</v>
      </c>
      <c r="O13" s="1"/>
      <c r="P13" s="1"/>
      <c r="Q13" s="1"/>
      <c r="R13" s="1"/>
    </row>
    <row r="14" spans="1:18" ht="15" customHeight="1">
      <c r="A14" s="225" t="s">
        <v>253</v>
      </c>
      <c r="B14" s="229">
        <f aca="true" t="shared" si="6" ref="B14:B15">SUM(C14:G14)</f>
        <v>55.85</v>
      </c>
      <c r="C14" s="229">
        <v>4.5</v>
      </c>
      <c r="D14" s="229">
        <v>14.5</v>
      </c>
      <c r="E14" s="229">
        <v>34.85</v>
      </c>
      <c r="F14" s="229">
        <v>0</v>
      </c>
      <c r="G14" s="229">
        <v>2</v>
      </c>
      <c r="H14" s="229"/>
      <c r="I14" s="229"/>
      <c r="J14" s="229"/>
      <c r="K14" s="229"/>
      <c r="L14" s="229">
        <v>5.2</v>
      </c>
      <c r="M14" s="229">
        <v>19.34</v>
      </c>
      <c r="N14" s="230">
        <f t="shared" si="5"/>
        <v>80.39</v>
      </c>
      <c r="O14" s="1"/>
      <c r="P14" s="1"/>
      <c r="Q14" s="1"/>
      <c r="R14" s="1"/>
    </row>
    <row r="15" spans="1:18" ht="15" customHeight="1" thickBot="1">
      <c r="A15" s="48" t="s">
        <v>301</v>
      </c>
      <c r="B15" s="231">
        <f t="shared" si="6"/>
        <v>18.25</v>
      </c>
      <c r="C15" s="231">
        <v>1</v>
      </c>
      <c r="D15" s="231">
        <v>5.2</v>
      </c>
      <c r="E15" s="231">
        <v>11.05</v>
      </c>
      <c r="F15" s="231">
        <v>0</v>
      </c>
      <c r="G15" s="231">
        <v>1</v>
      </c>
      <c r="H15" s="231"/>
      <c r="I15" s="231"/>
      <c r="J15" s="231"/>
      <c r="K15" s="231"/>
      <c r="L15" s="231">
        <v>3.1</v>
      </c>
      <c r="M15" s="231">
        <v>15.75</v>
      </c>
      <c r="N15" s="232">
        <f t="shared" si="5"/>
        <v>37.1</v>
      </c>
      <c r="O15" s="1"/>
      <c r="P15" s="1"/>
      <c r="Q15" s="1"/>
      <c r="R15" s="1"/>
    </row>
    <row r="16" spans="1:18" ht="15" customHeight="1">
      <c r="A16" s="192" t="s">
        <v>254</v>
      </c>
      <c r="B16" s="229">
        <f>SUM(C16:G16)</f>
        <v>105.92</v>
      </c>
      <c r="C16" s="229">
        <v>7</v>
      </c>
      <c r="D16" s="229">
        <v>22.62</v>
      </c>
      <c r="E16" s="229">
        <v>61.5</v>
      </c>
      <c r="F16" s="229">
        <v>1.8</v>
      </c>
      <c r="G16" s="229">
        <v>13</v>
      </c>
      <c r="H16" s="229" t="s">
        <v>302</v>
      </c>
      <c r="I16" s="229" t="s">
        <v>302</v>
      </c>
      <c r="J16" s="229" t="s">
        <v>302</v>
      </c>
      <c r="K16" s="229" t="s">
        <v>302</v>
      </c>
      <c r="L16" s="229">
        <v>9.04</v>
      </c>
      <c r="M16" s="229">
        <v>60.8</v>
      </c>
      <c r="N16" s="230">
        <f aca="true" t="shared" si="7" ref="N16:N19">SUM(C16:M16)</f>
        <v>175.76</v>
      </c>
      <c r="O16" s="1"/>
      <c r="P16" s="1"/>
      <c r="Q16" s="1"/>
      <c r="R16" s="1"/>
    </row>
    <row r="17" spans="1:18" ht="15" customHeight="1" thickBot="1">
      <c r="A17" s="47" t="s">
        <v>301</v>
      </c>
      <c r="B17" s="231">
        <f>SUM(C17:G17)</f>
        <v>43.42</v>
      </c>
      <c r="C17" s="231">
        <v>1</v>
      </c>
      <c r="D17" s="231">
        <v>12.32</v>
      </c>
      <c r="E17" s="231">
        <v>23.1</v>
      </c>
      <c r="F17" s="231">
        <v>1.8</v>
      </c>
      <c r="G17" s="231">
        <v>5.2</v>
      </c>
      <c r="H17" s="231" t="s">
        <v>302</v>
      </c>
      <c r="I17" s="231" t="s">
        <v>302</v>
      </c>
      <c r="J17" s="231" t="s">
        <v>302</v>
      </c>
      <c r="K17" s="231" t="s">
        <v>302</v>
      </c>
      <c r="L17" s="231">
        <v>4.56</v>
      </c>
      <c r="M17" s="231">
        <v>45.5</v>
      </c>
      <c r="N17" s="232">
        <f t="shared" si="7"/>
        <v>93.48</v>
      </c>
      <c r="O17" s="1"/>
      <c r="P17" s="1"/>
      <c r="Q17" s="1"/>
      <c r="R17" s="1"/>
    </row>
    <row r="18" spans="1:18" ht="15" customHeight="1">
      <c r="A18" s="225" t="s">
        <v>255</v>
      </c>
      <c r="B18" s="229">
        <f aca="true" t="shared" si="8" ref="B18:B19">SUM(C18:G18)</f>
        <v>84.42</v>
      </c>
      <c r="C18" s="229">
        <v>4.3</v>
      </c>
      <c r="D18" s="229">
        <v>21.25</v>
      </c>
      <c r="E18" s="229">
        <v>57.77</v>
      </c>
      <c r="F18" s="229">
        <v>0</v>
      </c>
      <c r="G18" s="229">
        <v>1.1</v>
      </c>
      <c r="H18" s="229"/>
      <c r="I18" s="229"/>
      <c r="J18" s="229"/>
      <c r="K18" s="229"/>
      <c r="L18" s="229">
        <v>13.78</v>
      </c>
      <c r="M18" s="229">
        <v>31.93</v>
      </c>
      <c r="N18" s="230">
        <f t="shared" si="7"/>
        <v>130.13</v>
      </c>
      <c r="Q18" s="1"/>
      <c r="R18" s="1"/>
    </row>
    <row r="19" spans="1:14" ht="15" customHeight="1" thickBot="1">
      <c r="A19" s="48" t="s">
        <v>301</v>
      </c>
      <c r="B19" s="231">
        <f t="shared" si="8"/>
        <v>24.220000000000002</v>
      </c>
      <c r="C19" s="231">
        <v>2.6</v>
      </c>
      <c r="D19" s="231">
        <v>2</v>
      </c>
      <c r="E19" s="231">
        <v>19.42</v>
      </c>
      <c r="F19" s="231">
        <v>0</v>
      </c>
      <c r="G19" s="231">
        <v>0.2</v>
      </c>
      <c r="H19" s="231"/>
      <c r="I19" s="231"/>
      <c r="J19" s="231"/>
      <c r="K19" s="231"/>
      <c r="L19" s="231">
        <v>6.73</v>
      </c>
      <c r="M19" s="231">
        <v>23.83</v>
      </c>
      <c r="N19" s="232">
        <f t="shared" si="7"/>
        <v>54.78</v>
      </c>
    </row>
    <row r="20" spans="1:14" ht="15" customHeight="1">
      <c r="A20" s="225" t="s">
        <v>77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4"/>
    </row>
    <row r="21" spans="1:14" ht="15" customHeight="1">
      <c r="A21" s="226" t="s">
        <v>303</v>
      </c>
      <c r="B21" s="235">
        <f aca="true" t="shared" si="9" ref="B21:B28">SUM(C21:H21)</f>
        <v>0</v>
      </c>
      <c r="C21" s="236" t="s">
        <v>302</v>
      </c>
      <c r="D21" s="235" t="s">
        <v>302</v>
      </c>
      <c r="E21" s="235" t="s">
        <v>302</v>
      </c>
      <c r="F21" s="235" t="s">
        <v>302</v>
      </c>
      <c r="G21" s="235" t="s">
        <v>302</v>
      </c>
      <c r="H21" s="235" t="s">
        <v>302</v>
      </c>
      <c r="I21" s="235" t="s">
        <v>302</v>
      </c>
      <c r="J21" s="235" t="s">
        <v>302</v>
      </c>
      <c r="K21" s="235" t="s">
        <v>302</v>
      </c>
      <c r="L21" s="235">
        <v>0</v>
      </c>
      <c r="M21" s="235">
        <v>24.36</v>
      </c>
      <c r="N21" s="237">
        <f aca="true" t="shared" si="10" ref="N21:N28">SUM(B21,I21:M21)</f>
        <v>24.36</v>
      </c>
    </row>
    <row r="22" spans="1:14" ht="15" customHeight="1" thickBot="1">
      <c r="A22" s="83" t="s">
        <v>304</v>
      </c>
      <c r="B22" s="231">
        <f t="shared" si="9"/>
        <v>0</v>
      </c>
      <c r="C22" s="231" t="s">
        <v>302</v>
      </c>
      <c r="D22" s="231" t="s">
        <v>302</v>
      </c>
      <c r="E22" s="231" t="s">
        <v>302</v>
      </c>
      <c r="F22" s="231" t="s">
        <v>302</v>
      </c>
      <c r="G22" s="231" t="s">
        <v>302</v>
      </c>
      <c r="H22" s="231" t="s">
        <v>302</v>
      </c>
      <c r="I22" s="231" t="s">
        <v>302</v>
      </c>
      <c r="J22" s="231" t="s">
        <v>302</v>
      </c>
      <c r="K22" s="231" t="s">
        <v>302</v>
      </c>
      <c r="L22" s="231">
        <v>0</v>
      </c>
      <c r="M22" s="231">
        <v>18.36</v>
      </c>
      <c r="N22" s="232">
        <f t="shared" si="10"/>
        <v>18.36</v>
      </c>
    </row>
    <row r="23" spans="1:14" ht="15" customHeight="1">
      <c r="A23" s="227" t="s">
        <v>305</v>
      </c>
      <c r="B23" s="238">
        <f t="shared" si="9"/>
        <v>0</v>
      </c>
      <c r="C23" s="238" t="s">
        <v>302</v>
      </c>
      <c r="D23" s="238" t="s">
        <v>302</v>
      </c>
      <c r="E23" s="238" t="s">
        <v>302</v>
      </c>
      <c r="F23" s="238" t="s">
        <v>302</v>
      </c>
      <c r="G23" s="238" t="s">
        <v>302</v>
      </c>
      <c r="H23" s="238" t="s">
        <v>302</v>
      </c>
      <c r="I23" s="238" t="s">
        <v>302</v>
      </c>
      <c r="J23" s="238" t="s">
        <v>302</v>
      </c>
      <c r="K23" s="238" t="s">
        <v>302</v>
      </c>
      <c r="L23" s="238" t="s">
        <v>302</v>
      </c>
      <c r="M23" s="238">
        <v>12.62</v>
      </c>
      <c r="N23" s="230">
        <f t="shared" si="10"/>
        <v>12.62</v>
      </c>
    </row>
    <row r="24" spans="1:14" ht="15" customHeight="1" thickBot="1">
      <c r="A24" s="83" t="s">
        <v>306</v>
      </c>
      <c r="B24" s="231">
        <f t="shared" si="9"/>
        <v>0</v>
      </c>
      <c r="C24" s="231" t="s">
        <v>302</v>
      </c>
      <c r="D24" s="231" t="s">
        <v>302</v>
      </c>
      <c r="E24" s="231" t="s">
        <v>302</v>
      </c>
      <c r="F24" s="231" t="s">
        <v>302</v>
      </c>
      <c r="G24" s="231" t="s">
        <v>302</v>
      </c>
      <c r="H24" s="231" t="s">
        <v>302</v>
      </c>
      <c r="I24" s="231" t="s">
        <v>302</v>
      </c>
      <c r="J24" s="231" t="s">
        <v>302</v>
      </c>
      <c r="K24" s="231" t="s">
        <v>302</v>
      </c>
      <c r="L24" s="231" t="s">
        <v>302</v>
      </c>
      <c r="M24" s="231">
        <v>11.5</v>
      </c>
      <c r="N24" s="232">
        <f t="shared" si="10"/>
        <v>11.5</v>
      </c>
    </row>
    <row r="25" spans="1:14" ht="15" customHeight="1">
      <c r="A25" s="227" t="s">
        <v>307</v>
      </c>
      <c r="B25" s="238">
        <v>2</v>
      </c>
      <c r="C25" s="238" t="s">
        <v>302</v>
      </c>
      <c r="D25" s="238">
        <v>1</v>
      </c>
      <c r="E25" s="238">
        <v>1</v>
      </c>
      <c r="F25" s="238" t="s">
        <v>302</v>
      </c>
      <c r="G25" s="238" t="s">
        <v>302</v>
      </c>
      <c r="H25" s="238" t="s">
        <v>302</v>
      </c>
      <c r="I25" s="238" t="s">
        <v>302</v>
      </c>
      <c r="J25" s="238" t="s">
        <v>302</v>
      </c>
      <c r="K25" s="238" t="s">
        <v>302</v>
      </c>
      <c r="L25" s="238">
        <v>20.49</v>
      </c>
      <c r="M25" s="238">
        <v>132.02</v>
      </c>
      <c r="N25" s="230">
        <f>SUM(C25:M25)</f>
        <v>154.51000000000002</v>
      </c>
    </row>
    <row r="26" spans="1:14" ht="15" customHeight="1" thickBot="1">
      <c r="A26" s="83" t="s">
        <v>308</v>
      </c>
      <c r="B26" s="231">
        <v>0</v>
      </c>
      <c r="C26" s="231" t="s">
        <v>302</v>
      </c>
      <c r="D26" s="231" t="s">
        <v>302</v>
      </c>
      <c r="E26" s="231">
        <v>0</v>
      </c>
      <c r="F26" s="231" t="s">
        <v>302</v>
      </c>
      <c r="G26" s="231" t="s">
        <v>302</v>
      </c>
      <c r="H26" s="231" t="s">
        <v>302</v>
      </c>
      <c r="I26" s="231" t="s">
        <v>302</v>
      </c>
      <c r="J26" s="231" t="s">
        <v>302</v>
      </c>
      <c r="K26" s="231" t="s">
        <v>302</v>
      </c>
      <c r="L26" s="231">
        <v>7.99</v>
      </c>
      <c r="M26" s="231">
        <v>81.41</v>
      </c>
      <c r="N26" s="232">
        <f>SUM(C26:M26)</f>
        <v>89.39999999999999</v>
      </c>
    </row>
    <row r="27" spans="1:14" ht="15" customHeight="1">
      <c r="A27" s="84" t="s">
        <v>309</v>
      </c>
      <c r="B27" s="238">
        <f t="shared" si="9"/>
        <v>0</v>
      </c>
      <c r="C27" s="238" t="s">
        <v>302</v>
      </c>
      <c r="D27" s="238" t="s">
        <v>302</v>
      </c>
      <c r="E27" s="238" t="s">
        <v>302</v>
      </c>
      <c r="F27" s="238" t="s">
        <v>302</v>
      </c>
      <c r="G27" s="238" t="s">
        <v>302</v>
      </c>
      <c r="H27" s="238" t="s">
        <v>302</v>
      </c>
      <c r="I27" s="238" t="s">
        <v>302</v>
      </c>
      <c r="J27" s="238" t="s">
        <v>302</v>
      </c>
      <c r="K27" s="238" t="s">
        <v>302</v>
      </c>
      <c r="L27" s="238" t="s">
        <v>302</v>
      </c>
      <c r="M27" s="238">
        <v>22</v>
      </c>
      <c r="N27" s="230">
        <f t="shared" si="10"/>
        <v>22</v>
      </c>
    </row>
    <row r="28" spans="1:14" ht="15" customHeight="1" thickBot="1">
      <c r="A28" s="83" t="s">
        <v>310</v>
      </c>
      <c r="B28" s="231">
        <f t="shared" si="9"/>
        <v>0</v>
      </c>
      <c r="C28" s="231" t="s">
        <v>302</v>
      </c>
      <c r="D28" s="231" t="s">
        <v>302</v>
      </c>
      <c r="E28" s="231" t="s">
        <v>302</v>
      </c>
      <c r="F28" s="231" t="s">
        <v>302</v>
      </c>
      <c r="G28" s="231" t="s">
        <v>302</v>
      </c>
      <c r="H28" s="231" t="s">
        <v>302</v>
      </c>
      <c r="I28" s="231" t="s">
        <v>302</v>
      </c>
      <c r="J28" s="231" t="s">
        <v>302</v>
      </c>
      <c r="K28" s="231" t="s">
        <v>302</v>
      </c>
      <c r="L28" s="231" t="s">
        <v>302</v>
      </c>
      <c r="M28" s="231">
        <v>19</v>
      </c>
      <c r="N28" s="232">
        <f t="shared" si="10"/>
        <v>19</v>
      </c>
    </row>
    <row r="29" spans="1:14" ht="15" customHeight="1">
      <c r="A29" s="185" t="s">
        <v>4</v>
      </c>
      <c r="B29" s="239">
        <v>461.81</v>
      </c>
      <c r="C29" s="239">
        <v>27.5</v>
      </c>
      <c r="D29" s="239">
        <v>103.22</v>
      </c>
      <c r="E29" s="239">
        <v>300.64</v>
      </c>
      <c r="F29" s="239">
        <v>10.05</v>
      </c>
      <c r="G29" s="239">
        <v>20.4</v>
      </c>
      <c r="H29" s="239">
        <f>SUM(H4,H18,H20)</f>
        <v>0</v>
      </c>
      <c r="I29" s="239">
        <f>SUM(I4,I18,I20)</f>
        <v>0</v>
      </c>
      <c r="J29" s="239">
        <f>SUM(J4,J18,J20)</f>
        <v>0</v>
      </c>
      <c r="K29" s="239">
        <f>SUM(K4,K18,K20)</f>
        <v>0</v>
      </c>
      <c r="L29" s="239">
        <v>76.92</v>
      </c>
      <c r="M29" s="240">
        <v>417.71</v>
      </c>
      <c r="N29" s="241">
        <f aca="true" t="shared" si="11" ref="N29:N30">SUM(B29,J29:M29)</f>
        <v>956.44</v>
      </c>
    </row>
    <row r="30" spans="1:14" ht="15" customHeight="1" thickBot="1">
      <c r="A30" s="61" t="s">
        <v>70</v>
      </c>
      <c r="B30" s="242">
        <v>169.04</v>
      </c>
      <c r="C30" s="242">
        <v>5.9</v>
      </c>
      <c r="D30" s="242">
        <v>32.72</v>
      </c>
      <c r="E30" s="242">
        <v>112.37</v>
      </c>
      <c r="F30" s="242">
        <v>8.65</v>
      </c>
      <c r="G30" s="242">
        <v>9.4</v>
      </c>
      <c r="H30" s="242">
        <v>0</v>
      </c>
      <c r="I30" s="242">
        <v>0</v>
      </c>
      <c r="J30" s="242">
        <v>0</v>
      </c>
      <c r="K30" s="242">
        <v>0</v>
      </c>
      <c r="L30" s="242">
        <v>36.59</v>
      </c>
      <c r="M30" s="243">
        <v>294.04</v>
      </c>
      <c r="N30" s="244">
        <f t="shared" si="11"/>
        <v>499.67</v>
      </c>
    </row>
    <row r="31" spans="1:18" ht="12.75" customHeight="1">
      <c r="A31" s="37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0"/>
      <c r="P31" s="20"/>
      <c r="Q31" s="20"/>
      <c r="R31" s="20"/>
    </row>
    <row r="32" spans="1:18" ht="27" customHeight="1">
      <c r="A32" s="493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20"/>
      <c r="P32" s="20"/>
      <c r="Q32" s="20"/>
      <c r="R32" s="20"/>
    </row>
    <row r="33" spans="1:18" ht="15" customHeight="1">
      <c r="A33" s="495"/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26"/>
      <c r="P33" s="26"/>
      <c r="Q33" s="26"/>
      <c r="R33" s="26"/>
    </row>
    <row r="34" spans="1:18" ht="45" customHeight="1">
      <c r="A34" s="493"/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26"/>
      <c r="P34" s="26"/>
      <c r="Q34" s="26"/>
      <c r="R34" s="26"/>
    </row>
    <row r="35" spans="1:24" ht="15" customHeight="1">
      <c r="A35" s="493"/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14" ht="16.5" customHeight="1">
      <c r="A36" s="493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</row>
    <row r="37" spans="1:14" ht="15">
      <c r="A37" s="493"/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</row>
    <row r="38" spans="1:19" ht="15">
      <c r="A38" s="485"/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S38" s="1"/>
    </row>
  </sheetData>
  <sheetProtection password="CC5B" sheet="1" objects="1" scenarios="1"/>
  <mergeCells count="13">
    <mergeCell ref="A38:N38"/>
    <mergeCell ref="A1:N1"/>
    <mergeCell ref="M2:M3"/>
    <mergeCell ref="N2:N3"/>
    <mergeCell ref="A32:N32"/>
    <mergeCell ref="A2:A3"/>
    <mergeCell ref="A33:N33"/>
    <mergeCell ref="A34:N34"/>
    <mergeCell ref="A35:N35"/>
    <mergeCell ref="A36:N36"/>
    <mergeCell ref="A37:N37"/>
    <mergeCell ref="J2:L2"/>
    <mergeCell ref="B2:I2"/>
  </mergeCells>
  <printOptions/>
  <pageMargins left="0.7086614173228347" right="0.7086614173228347" top="0.7480314960629921" bottom="0.7480314960629921" header="0.31496062992125984" footer="0.31496062992125984"/>
  <pageSetup firstPageNumber="115" useFirstPageNumber="1" fitToHeight="0" horizontalDpi="600" verticalDpi="600" orientation="landscape" paperSize="9" scale="70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workbookViewId="0" topLeftCell="A1">
      <selection activeCell="G27" sqref="G27"/>
    </sheetView>
  </sheetViews>
  <sheetFormatPr defaultColWidth="9.140625" defaultRowHeight="15"/>
  <cols>
    <col min="1" max="1" width="21.28125" style="2" customWidth="1"/>
    <col min="2" max="25" width="8.8515625" style="109" customWidth="1"/>
    <col min="26" max="16384" width="9.140625" style="1" customWidth="1"/>
  </cols>
  <sheetData>
    <row r="1" spans="1:25" ht="42.75" customHeight="1" thickBot="1">
      <c r="A1" s="502" t="s">
        <v>221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4"/>
    </row>
    <row r="2" spans="1:25" s="4" customFormat="1" ht="17.25" customHeight="1">
      <c r="A2" s="494" t="s">
        <v>339</v>
      </c>
      <c r="B2" s="499" t="s">
        <v>20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  <c r="P2" s="499" t="s">
        <v>336</v>
      </c>
      <c r="Q2" s="500"/>
      <c r="R2" s="500"/>
      <c r="S2" s="500"/>
      <c r="T2" s="500"/>
      <c r="U2" s="500"/>
      <c r="V2" s="505" t="s">
        <v>338</v>
      </c>
      <c r="W2" s="506"/>
      <c r="X2" s="509" t="s">
        <v>4</v>
      </c>
      <c r="Y2" s="512" t="s">
        <v>99</v>
      </c>
    </row>
    <row r="3" spans="1:25" s="4" customFormat="1" ht="52.5" customHeight="1">
      <c r="A3" s="516"/>
      <c r="B3" s="515" t="s">
        <v>21</v>
      </c>
      <c r="C3" s="515"/>
      <c r="D3" s="515" t="s">
        <v>22</v>
      </c>
      <c r="E3" s="515"/>
      <c r="F3" s="515" t="s">
        <v>23</v>
      </c>
      <c r="G3" s="515"/>
      <c r="H3" s="515" t="s">
        <v>24</v>
      </c>
      <c r="I3" s="515"/>
      <c r="J3" s="515" t="s">
        <v>25</v>
      </c>
      <c r="K3" s="515"/>
      <c r="L3" s="515" t="s">
        <v>53</v>
      </c>
      <c r="M3" s="515"/>
      <c r="N3" s="394" t="s">
        <v>218</v>
      </c>
      <c r="O3" s="396"/>
      <c r="P3" s="394" t="s">
        <v>335</v>
      </c>
      <c r="Q3" s="396"/>
      <c r="R3" s="394" t="s">
        <v>225</v>
      </c>
      <c r="S3" s="396"/>
      <c r="T3" s="394" t="s">
        <v>337</v>
      </c>
      <c r="U3" s="396"/>
      <c r="V3" s="507"/>
      <c r="W3" s="508"/>
      <c r="X3" s="510"/>
      <c r="Y3" s="513"/>
    </row>
    <row r="4" spans="1:25" s="4" customFormat="1" ht="13.5" customHeight="1" thickBot="1">
      <c r="A4" s="476"/>
      <c r="B4" s="174" t="s">
        <v>4</v>
      </c>
      <c r="C4" s="174" t="s">
        <v>26</v>
      </c>
      <c r="D4" s="174" t="s">
        <v>4</v>
      </c>
      <c r="E4" s="174" t="s">
        <v>26</v>
      </c>
      <c r="F4" s="174" t="s">
        <v>4</v>
      </c>
      <c r="G4" s="174" t="s">
        <v>26</v>
      </c>
      <c r="H4" s="174" t="s">
        <v>4</v>
      </c>
      <c r="I4" s="174" t="s">
        <v>26</v>
      </c>
      <c r="J4" s="174" t="s">
        <v>4</v>
      </c>
      <c r="K4" s="174" t="s">
        <v>26</v>
      </c>
      <c r="L4" s="174" t="s">
        <v>4</v>
      </c>
      <c r="M4" s="174" t="s">
        <v>26</v>
      </c>
      <c r="N4" s="174" t="s">
        <v>4</v>
      </c>
      <c r="O4" s="174" t="s">
        <v>26</v>
      </c>
      <c r="P4" s="174" t="s">
        <v>4</v>
      </c>
      <c r="Q4" s="174" t="s">
        <v>26</v>
      </c>
      <c r="R4" s="174" t="s">
        <v>4</v>
      </c>
      <c r="S4" s="174" t="s">
        <v>26</v>
      </c>
      <c r="T4" s="174" t="s">
        <v>4</v>
      </c>
      <c r="U4" s="174" t="s">
        <v>26</v>
      </c>
      <c r="V4" s="174" t="s">
        <v>4</v>
      </c>
      <c r="W4" s="174" t="s">
        <v>26</v>
      </c>
      <c r="X4" s="511"/>
      <c r="Y4" s="514"/>
    </row>
    <row r="5" spans="1:25" s="5" customFormat="1" ht="12.75" customHeight="1">
      <c r="A5" s="50" t="s">
        <v>27</v>
      </c>
      <c r="B5" s="246"/>
      <c r="C5" s="246"/>
      <c r="D5" s="246"/>
      <c r="E5" s="246"/>
      <c r="F5" s="246">
        <v>6</v>
      </c>
      <c r="G5" s="246">
        <v>2</v>
      </c>
      <c r="H5" s="246">
        <v>7</v>
      </c>
      <c r="I5" s="246">
        <v>6</v>
      </c>
      <c r="J5" s="246">
        <v>2</v>
      </c>
      <c r="K5" s="246">
        <v>1</v>
      </c>
      <c r="L5" s="246"/>
      <c r="M5" s="246"/>
      <c r="N5" s="246"/>
      <c r="O5" s="246"/>
      <c r="P5" s="246"/>
      <c r="Q5" s="246"/>
      <c r="R5" s="246"/>
      <c r="S5" s="246"/>
      <c r="T5" s="246">
        <v>33</v>
      </c>
      <c r="U5" s="246">
        <v>17</v>
      </c>
      <c r="V5" s="246">
        <v>43</v>
      </c>
      <c r="W5" s="246">
        <v>27</v>
      </c>
      <c r="X5" s="247">
        <v>91</v>
      </c>
      <c r="Y5" s="248">
        <v>53</v>
      </c>
    </row>
    <row r="6" spans="1:25" s="5" customFormat="1" ht="12.75" customHeight="1">
      <c r="A6" s="13" t="s">
        <v>28</v>
      </c>
      <c r="B6" s="249"/>
      <c r="C6" s="249"/>
      <c r="D6" s="249">
        <v>5</v>
      </c>
      <c r="E6" s="249">
        <v>1</v>
      </c>
      <c r="F6" s="249">
        <v>110</v>
      </c>
      <c r="G6" s="249">
        <v>41</v>
      </c>
      <c r="H6" s="249">
        <v>5</v>
      </c>
      <c r="I6" s="249">
        <v>3</v>
      </c>
      <c r="J6" s="249">
        <v>10</v>
      </c>
      <c r="K6" s="249">
        <v>3</v>
      </c>
      <c r="L6" s="249"/>
      <c r="M6" s="249"/>
      <c r="N6" s="249"/>
      <c r="O6" s="249"/>
      <c r="P6" s="249"/>
      <c r="Q6" s="249"/>
      <c r="R6" s="249"/>
      <c r="S6" s="249"/>
      <c r="T6" s="249">
        <v>35</v>
      </c>
      <c r="U6" s="249">
        <v>12</v>
      </c>
      <c r="V6" s="249">
        <v>90</v>
      </c>
      <c r="W6" s="249">
        <v>58</v>
      </c>
      <c r="X6" s="183">
        <v>255</v>
      </c>
      <c r="Y6" s="184">
        <v>118</v>
      </c>
    </row>
    <row r="7" spans="1:25" s="5" customFormat="1" ht="12.75" customHeight="1">
      <c r="A7" s="13" t="s">
        <v>29</v>
      </c>
      <c r="B7" s="249">
        <v>3</v>
      </c>
      <c r="C7" s="249">
        <v>1</v>
      </c>
      <c r="D7" s="249">
        <v>38</v>
      </c>
      <c r="E7" s="249">
        <v>9</v>
      </c>
      <c r="F7" s="249">
        <v>142</v>
      </c>
      <c r="G7" s="249">
        <v>47</v>
      </c>
      <c r="H7" s="249">
        <v>3</v>
      </c>
      <c r="I7" s="249">
        <v>3</v>
      </c>
      <c r="J7" s="249">
        <v>14</v>
      </c>
      <c r="K7" s="249">
        <v>9</v>
      </c>
      <c r="L7" s="249"/>
      <c r="M7" s="249"/>
      <c r="N7" s="249"/>
      <c r="O7" s="249"/>
      <c r="P7" s="249"/>
      <c r="Q7" s="249"/>
      <c r="R7" s="249"/>
      <c r="S7" s="249"/>
      <c r="T7" s="249">
        <v>29</v>
      </c>
      <c r="U7" s="249">
        <v>14</v>
      </c>
      <c r="V7" s="249">
        <v>137</v>
      </c>
      <c r="W7" s="249">
        <v>102</v>
      </c>
      <c r="X7" s="183">
        <v>366</v>
      </c>
      <c r="Y7" s="184">
        <v>185</v>
      </c>
    </row>
    <row r="8" spans="1:25" s="5" customFormat="1" ht="12.75" customHeight="1">
      <c r="A8" s="13" t="s">
        <v>30</v>
      </c>
      <c r="B8" s="249">
        <v>13</v>
      </c>
      <c r="C8" s="249">
        <v>4</v>
      </c>
      <c r="D8" s="249">
        <v>32</v>
      </c>
      <c r="E8" s="249">
        <v>13</v>
      </c>
      <c r="F8" s="249">
        <v>72</v>
      </c>
      <c r="G8" s="249">
        <v>34</v>
      </c>
      <c r="H8" s="249">
        <v>2</v>
      </c>
      <c r="I8" s="249">
        <v>1</v>
      </c>
      <c r="J8" s="249">
        <v>1</v>
      </c>
      <c r="K8" s="249"/>
      <c r="L8" s="249"/>
      <c r="M8" s="249"/>
      <c r="N8" s="249"/>
      <c r="O8" s="249"/>
      <c r="P8" s="249"/>
      <c r="Q8" s="249"/>
      <c r="R8" s="249"/>
      <c r="S8" s="249"/>
      <c r="T8" s="249">
        <v>8</v>
      </c>
      <c r="U8" s="249">
        <v>2</v>
      </c>
      <c r="V8" s="249">
        <v>116</v>
      </c>
      <c r="W8" s="249">
        <v>91</v>
      </c>
      <c r="X8" s="183">
        <v>244</v>
      </c>
      <c r="Y8" s="184">
        <v>144</v>
      </c>
    </row>
    <row r="9" spans="1:25" s="5" customFormat="1" ht="15">
      <c r="A9" s="13" t="s">
        <v>31</v>
      </c>
      <c r="B9" s="249">
        <v>13</v>
      </c>
      <c r="C9" s="249">
        <v>2</v>
      </c>
      <c r="D9" s="249">
        <v>27</v>
      </c>
      <c r="E9" s="249">
        <v>10</v>
      </c>
      <c r="F9" s="249">
        <v>34</v>
      </c>
      <c r="G9" s="249">
        <v>14</v>
      </c>
      <c r="H9" s="249"/>
      <c r="I9" s="249"/>
      <c r="J9" s="249">
        <v>1</v>
      </c>
      <c r="K9" s="249"/>
      <c r="L9" s="249"/>
      <c r="M9" s="249"/>
      <c r="N9" s="249"/>
      <c r="O9" s="249"/>
      <c r="P9" s="249"/>
      <c r="Q9" s="249"/>
      <c r="R9" s="249"/>
      <c r="S9" s="249"/>
      <c r="T9" s="249">
        <v>7</v>
      </c>
      <c r="U9" s="249">
        <v>3</v>
      </c>
      <c r="V9" s="249">
        <v>52</v>
      </c>
      <c r="W9" s="249">
        <v>30</v>
      </c>
      <c r="X9" s="183">
        <v>134</v>
      </c>
      <c r="Y9" s="184">
        <v>59</v>
      </c>
    </row>
    <row r="10" spans="1:25" s="5" customFormat="1" ht="15">
      <c r="A10" s="13" t="s">
        <v>32</v>
      </c>
      <c r="B10" s="249">
        <v>8</v>
      </c>
      <c r="C10" s="249">
        <v>1</v>
      </c>
      <c r="D10" s="249">
        <v>22</v>
      </c>
      <c r="E10" s="249">
        <v>3</v>
      </c>
      <c r="F10" s="249">
        <v>5</v>
      </c>
      <c r="G10" s="249">
        <v>1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>
        <v>5</v>
      </c>
      <c r="U10" s="249">
        <v>2</v>
      </c>
      <c r="V10" s="249">
        <v>7</v>
      </c>
      <c r="W10" s="249">
        <v>5</v>
      </c>
      <c r="X10" s="183">
        <v>47</v>
      </c>
      <c r="Y10" s="184">
        <v>12</v>
      </c>
    </row>
    <row r="11" spans="1:25" ht="13.5" thickBot="1">
      <c r="A11" s="160" t="s">
        <v>4</v>
      </c>
      <c r="B11" s="201">
        <f>SUM(B7:B10)</f>
        <v>37</v>
      </c>
      <c r="C11" s="201">
        <f>SUM(C7:C10)</f>
        <v>8</v>
      </c>
      <c r="D11" s="201">
        <f>SUM(D6:D10)</f>
        <v>124</v>
      </c>
      <c r="E11" s="201">
        <f>E22+E33+E44+E55+E66+E77</f>
        <v>0</v>
      </c>
      <c r="F11" s="201">
        <v>369</v>
      </c>
      <c r="G11" s="201">
        <v>139</v>
      </c>
      <c r="H11" s="201">
        <v>17</v>
      </c>
      <c r="I11" s="201">
        <v>13</v>
      </c>
      <c r="J11" s="201">
        <v>28</v>
      </c>
      <c r="K11" s="201">
        <v>13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v>117</v>
      </c>
      <c r="U11" s="201">
        <v>50</v>
      </c>
      <c r="V11" s="201">
        <v>445</v>
      </c>
      <c r="W11" s="201">
        <v>313</v>
      </c>
      <c r="X11" s="201">
        <v>1137</v>
      </c>
      <c r="Y11" s="201">
        <v>571</v>
      </c>
    </row>
    <row r="12" ht="15" customHeight="1"/>
    <row r="13" ht="15" customHeight="1"/>
    <row r="14" spans="1:25" ht="15" customHeight="1">
      <c r="A14" s="452"/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</row>
    <row r="15" spans="1:25" ht="15" customHeight="1">
      <c r="A15" s="517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</row>
    <row r="16" spans="1:25" ht="45" customHeight="1">
      <c r="A16" s="493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</row>
    <row r="17" spans="1:25" ht="15" customHeight="1">
      <c r="A17" s="493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</row>
    <row r="18" spans="1:25" ht="15" customHeight="1">
      <c r="A18" s="493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</row>
    <row r="19" spans="1:15" ht="15">
      <c r="A19" s="485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250"/>
      <c r="O19" s="250"/>
    </row>
    <row r="21" ht="15">
      <c r="A21" s="64"/>
    </row>
    <row r="22" ht="15">
      <c r="A22" s="64"/>
    </row>
    <row r="23" ht="15">
      <c r="A23" s="64"/>
    </row>
  </sheetData>
  <sheetProtection password="CC5B" sheet="1" objects="1" scenarios="1"/>
  <mergeCells count="23">
    <mergeCell ref="A18:Y18"/>
    <mergeCell ref="A19:M19"/>
    <mergeCell ref="H3:I3"/>
    <mergeCell ref="J3:K3"/>
    <mergeCell ref="L3:M3"/>
    <mergeCell ref="P3:Q3"/>
    <mergeCell ref="R3:S3"/>
    <mergeCell ref="T3:U3"/>
    <mergeCell ref="A2:A4"/>
    <mergeCell ref="A14:Y14"/>
    <mergeCell ref="A15:Y15"/>
    <mergeCell ref="A16:Y16"/>
    <mergeCell ref="A17:Y17"/>
    <mergeCell ref="P2:U2"/>
    <mergeCell ref="B2:O2"/>
    <mergeCell ref="A1:Y1"/>
    <mergeCell ref="V2:W3"/>
    <mergeCell ref="X2:X4"/>
    <mergeCell ref="Y2:Y4"/>
    <mergeCell ref="B3:C3"/>
    <mergeCell ref="D3:E3"/>
    <mergeCell ref="F3:G3"/>
    <mergeCell ref="N3:O3"/>
  </mergeCells>
  <printOptions/>
  <pageMargins left="0.2362204724409449" right="0.2362204724409449" top="0.7480314960629921" bottom="0.7480314960629921" header="0.31496062992125984" footer="0.31496062992125984"/>
  <pageSetup firstPageNumber="116" useFirstPageNumber="1" fitToHeight="0" fitToWidth="1" horizontalDpi="600" verticalDpi="600" orientation="landscape" paperSize="9" scale="61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workbookViewId="0" topLeftCell="A22">
      <selection activeCell="S62" sqref="S62"/>
    </sheetView>
  </sheetViews>
  <sheetFormatPr defaultColWidth="9.140625" defaultRowHeight="15"/>
  <cols>
    <col min="1" max="1" width="28.57421875" style="2" customWidth="1"/>
    <col min="2" max="3" width="8.28125" style="109" customWidth="1"/>
    <col min="4" max="5" width="6.8515625" style="109" customWidth="1"/>
    <col min="6" max="7" width="14.8515625" style="109" customWidth="1"/>
    <col min="8" max="11" width="9.8515625" style="109" customWidth="1"/>
    <col min="12" max="13" width="11.8515625" style="109" customWidth="1"/>
    <col min="14" max="16384" width="9.140625" style="1" customWidth="1"/>
  </cols>
  <sheetData>
    <row r="1" spans="1:15" ht="42.75" customHeight="1">
      <c r="A1" s="449" t="s">
        <v>172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2"/>
      <c r="O1" s="29"/>
    </row>
    <row r="2" spans="1:18" s="4" customFormat="1" ht="30" customHeight="1">
      <c r="A2" s="95" t="s">
        <v>247</v>
      </c>
      <c r="B2" s="418" t="s">
        <v>20</v>
      </c>
      <c r="C2" s="479"/>
      <c r="D2" s="479"/>
      <c r="E2" s="479"/>
      <c r="F2" s="479"/>
      <c r="G2" s="479"/>
      <c r="H2" s="479"/>
      <c r="I2" s="419"/>
      <c r="J2" s="417" t="s">
        <v>226</v>
      </c>
      <c r="K2" s="417"/>
      <c r="L2" s="203" t="s">
        <v>4</v>
      </c>
      <c r="M2" s="251" t="s">
        <v>99</v>
      </c>
      <c r="N2" s="19"/>
      <c r="O2" s="19"/>
      <c r="Q2" s="19"/>
      <c r="R2" s="19"/>
    </row>
    <row r="3" spans="1:13" s="4" customFormat="1" ht="14.25" customHeight="1">
      <c r="A3" s="406" t="s">
        <v>311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8"/>
    </row>
    <row r="4" spans="1:13" s="4" customFormat="1" ht="15" customHeight="1">
      <c r="A4" s="52"/>
      <c r="B4" s="518" t="s">
        <v>35</v>
      </c>
      <c r="C4" s="518"/>
      <c r="D4" s="518" t="s">
        <v>36</v>
      </c>
      <c r="E4" s="518"/>
      <c r="F4" s="518" t="s">
        <v>38</v>
      </c>
      <c r="G4" s="518"/>
      <c r="H4" s="518" t="s">
        <v>37</v>
      </c>
      <c r="I4" s="518"/>
      <c r="J4" s="417" t="s">
        <v>4</v>
      </c>
      <c r="K4" s="417" t="s">
        <v>26</v>
      </c>
      <c r="L4" s="417"/>
      <c r="M4" s="523"/>
    </row>
    <row r="5" spans="1:13" s="4" customFormat="1" ht="15" customHeight="1">
      <c r="A5" s="7" t="s">
        <v>33</v>
      </c>
      <c r="B5" s="89" t="s">
        <v>4</v>
      </c>
      <c r="C5" s="89" t="s">
        <v>26</v>
      </c>
      <c r="D5" s="89" t="s">
        <v>4</v>
      </c>
      <c r="E5" s="89" t="s">
        <v>26</v>
      </c>
      <c r="F5" s="89" t="s">
        <v>4</v>
      </c>
      <c r="G5" s="89" t="s">
        <v>26</v>
      </c>
      <c r="H5" s="89" t="s">
        <v>4</v>
      </c>
      <c r="I5" s="89" t="s">
        <v>26</v>
      </c>
      <c r="J5" s="417"/>
      <c r="K5" s="417"/>
      <c r="L5" s="417"/>
      <c r="M5" s="524"/>
    </row>
    <row r="6" spans="1:13" s="5" customFormat="1" ht="12.75" customHeight="1">
      <c r="A6" s="7" t="s">
        <v>34</v>
      </c>
      <c r="B6" s="253">
        <v>1</v>
      </c>
      <c r="C6" s="254"/>
      <c r="D6" s="255">
        <v>2</v>
      </c>
      <c r="E6" s="255"/>
      <c r="F6" s="255">
        <v>1</v>
      </c>
      <c r="G6" s="255">
        <v>1</v>
      </c>
      <c r="H6" s="255">
        <v>1</v>
      </c>
      <c r="I6" s="255"/>
      <c r="J6" s="255">
        <v>18</v>
      </c>
      <c r="K6" s="255">
        <v>4</v>
      </c>
      <c r="L6" s="256">
        <f aca="true" t="shared" si="0" ref="L6:M9">SUM(J6,H6,F6,D6,B6)</f>
        <v>23</v>
      </c>
      <c r="M6" s="257">
        <f t="shared" si="0"/>
        <v>5</v>
      </c>
    </row>
    <row r="7" spans="1:13" s="5" customFormat="1" ht="12.75" customHeight="1">
      <c r="A7" s="7" t="s">
        <v>80</v>
      </c>
      <c r="B7" s="253"/>
      <c r="C7" s="254"/>
      <c r="D7" s="255">
        <v>4</v>
      </c>
      <c r="E7" s="255">
        <v>1</v>
      </c>
      <c r="F7" s="255">
        <v>1</v>
      </c>
      <c r="G7" s="255"/>
      <c r="H7" s="255">
        <v>1</v>
      </c>
      <c r="I7" s="255">
        <v>1</v>
      </c>
      <c r="J7" s="255">
        <v>2</v>
      </c>
      <c r="K7" s="255"/>
      <c r="L7" s="256">
        <f t="shared" si="0"/>
        <v>8</v>
      </c>
      <c r="M7" s="257">
        <f t="shared" si="0"/>
        <v>2</v>
      </c>
    </row>
    <row r="8" spans="1:13" s="5" customFormat="1" ht="12.75" customHeight="1">
      <c r="A8" s="7" t="s">
        <v>81</v>
      </c>
      <c r="B8" s="253"/>
      <c r="C8" s="254"/>
      <c r="D8" s="255"/>
      <c r="E8" s="255"/>
      <c r="F8" s="255">
        <v>2</v>
      </c>
      <c r="G8" s="255">
        <v>1</v>
      </c>
      <c r="H8" s="255"/>
      <c r="I8" s="255"/>
      <c r="J8" s="255">
        <v>1</v>
      </c>
      <c r="K8" s="255">
        <v>1</v>
      </c>
      <c r="L8" s="256">
        <f t="shared" si="0"/>
        <v>3</v>
      </c>
      <c r="M8" s="257">
        <f t="shared" si="0"/>
        <v>2</v>
      </c>
    </row>
    <row r="9" spans="1:13" s="5" customFormat="1" ht="12.75" customHeight="1">
      <c r="A9" s="7" t="s">
        <v>171</v>
      </c>
      <c r="B9" s="253"/>
      <c r="C9" s="254"/>
      <c r="D9" s="255">
        <v>10</v>
      </c>
      <c r="E9" s="255">
        <v>4</v>
      </c>
      <c r="F9" s="255">
        <v>21</v>
      </c>
      <c r="G9" s="255">
        <v>9</v>
      </c>
      <c r="H9" s="255">
        <v>14</v>
      </c>
      <c r="I9" s="255">
        <v>7</v>
      </c>
      <c r="J9" s="255">
        <v>4</v>
      </c>
      <c r="K9" s="255">
        <v>4</v>
      </c>
      <c r="L9" s="256">
        <f t="shared" si="0"/>
        <v>49</v>
      </c>
      <c r="M9" s="257">
        <f t="shared" si="0"/>
        <v>24</v>
      </c>
    </row>
    <row r="10" spans="1:13" s="5" customFormat="1" ht="13.5" thickBot="1">
      <c r="A10" s="18" t="s">
        <v>4</v>
      </c>
      <c r="B10" s="258">
        <f aca="true" t="shared" si="1" ref="B10:M10">SUM(B6:B9)</f>
        <v>1</v>
      </c>
      <c r="C10" s="258">
        <f t="shared" si="1"/>
        <v>0</v>
      </c>
      <c r="D10" s="258">
        <f t="shared" si="1"/>
        <v>16</v>
      </c>
      <c r="E10" s="258">
        <f t="shared" si="1"/>
        <v>5</v>
      </c>
      <c r="F10" s="258">
        <f t="shared" si="1"/>
        <v>25</v>
      </c>
      <c r="G10" s="258">
        <f t="shared" si="1"/>
        <v>11</v>
      </c>
      <c r="H10" s="258">
        <f t="shared" si="1"/>
        <v>16</v>
      </c>
      <c r="I10" s="258">
        <f t="shared" si="1"/>
        <v>8</v>
      </c>
      <c r="J10" s="258">
        <f t="shared" si="1"/>
        <v>25</v>
      </c>
      <c r="K10" s="258">
        <f t="shared" si="1"/>
        <v>9</v>
      </c>
      <c r="L10" s="258">
        <f t="shared" si="1"/>
        <v>83</v>
      </c>
      <c r="M10" s="259">
        <f t="shared" si="1"/>
        <v>33</v>
      </c>
    </row>
    <row r="11" spans="1:13" s="5" customFormat="1" ht="12.75" customHeight="1">
      <c r="A11" s="404" t="s">
        <v>284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20"/>
    </row>
    <row r="12" spans="1:13" s="5" customFormat="1" ht="12.75" customHeight="1">
      <c r="A12" s="52"/>
      <c r="B12" s="252" t="s">
        <v>35</v>
      </c>
      <c r="C12" s="252"/>
      <c r="D12" s="252" t="s">
        <v>36</v>
      </c>
      <c r="E12" s="252"/>
      <c r="F12" s="252" t="s">
        <v>38</v>
      </c>
      <c r="G12" s="252"/>
      <c r="H12" s="252" t="s">
        <v>37</v>
      </c>
      <c r="I12" s="252"/>
      <c r="J12" s="89" t="s">
        <v>4</v>
      </c>
      <c r="K12" s="89" t="s">
        <v>26</v>
      </c>
      <c r="L12" s="260"/>
      <c r="M12" s="261"/>
    </row>
    <row r="13" spans="1:13" s="5" customFormat="1" ht="12.75" customHeight="1">
      <c r="A13" s="7" t="s">
        <v>33</v>
      </c>
      <c r="B13" s="89" t="s">
        <v>4</v>
      </c>
      <c r="C13" s="89" t="s">
        <v>26</v>
      </c>
      <c r="D13" s="89" t="s">
        <v>4</v>
      </c>
      <c r="E13" s="89" t="s">
        <v>26</v>
      </c>
      <c r="F13" s="89" t="s">
        <v>4</v>
      </c>
      <c r="G13" s="89" t="s">
        <v>26</v>
      </c>
      <c r="H13" s="89" t="s">
        <v>4</v>
      </c>
      <c r="I13" s="89" t="s">
        <v>26</v>
      </c>
      <c r="J13" s="89"/>
      <c r="K13" s="89"/>
      <c r="L13" s="183"/>
      <c r="M13" s="184"/>
    </row>
    <row r="14" spans="1:13" s="5" customFormat="1" ht="12.75" customHeight="1">
      <c r="A14" s="7" t="s">
        <v>34</v>
      </c>
      <c r="B14" s="253">
        <v>1</v>
      </c>
      <c r="C14" s="254"/>
      <c r="D14" s="255">
        <v>2</v>
      </c>
      <c r="E14" s="255"/>
      <c r="F14" s="255">
        <v>3</v>
      </c>
      <c r="G14" s="255">
        <v>2</v>
      </c>
      <c r="H14" s="255">
        <v>3</v>
      </c>
      <c r="I14" s="255"/>
      <c r="J14" s="255">
        <v>10</v>
      </c>
      <c r="K14" s="255">
        <v>2</v>
      </c>
      <c r="L14" s="256">
        <f aca="true" t="shared" si="2" ref="L14:M17">SUM(J14,H14,F14,D14,B14)</f>
        <v>19</v>
      </c>
      <c r="M14" s="257">
        <f t="shared" si="2"/>
        <v>4</v>
      </c>
    </row>
    <row r="15" spans="1:13" s="5" customFormat="1" ht="12.75" customHeight="1">
      <c r="A15" s="7" t="s">
        <v>80</v>
      </c>
      <c r="B15" s="253">
        <v>1</v>
      </c>
      <c r="C15" s="254">
        <v>1</v>
      </c>
      <c r="D15" s="255">
        <v>3</v>
      </c>
      <c r="E15" s="255"/>
      <c r="F15" s="255">
        <v>2</v>
      </c>
      <c r="G15" s="255"/>
      <c r="H15" s="255">
        <v>2</v>
      </c>
      <c r="I15" s="255"/>
      <c r="J15" s="255">
        <v>5</v>
      </c>
      <c r="K15" s="255">
        <v>1</v>
      </c>
      <c r="L15" s="256">
        <f t="shared" si="2"/>
        <v>13</v>
      </c>
      <c r="M15" s="257">
        <f t="shared" si="2"/>
        <v>2</v>
      </c>
    </row>
    <row r="16" spans="1:13" s="5" customFormat="1" ht="12.75" customHeight="1">
      <c r="A16" s="7" t="s">
        <v>81</v>
      </c>
      <c r="B16" s="253">
        <v>1</v>
      </c>
      <c r="C16" s="254"/>
      <c r="D16" s="255">
        <v>2</v>
      </c>
      <c r="E16" s="255"/>
      <c r="F16" s="255"/>
      <c r="G16" s="255"/>
      <c r="H16" s="255">
        <v>3</v>
      </c>
      <c r="I16" s="255"/>
      <c r="J16" s="255"/>
      <c r="K16" s="255"/>
      <c r="L16" s="256">
        <f t="shared" si="2"/>
        <v>6</v>
      </c>
      <c r="M16" s="257">
        <f t="shared" si="2"/>
        <v>0</v>
      </c>
    </row>
    <row r="17" spans="1:13" s="5" customFormat="1" ht="12.75" customHeight="1">
      <c r="A17" s="7" t="s">
        <v>171</v>
      </c>
      <c r="B17" s="253">
        <v>1</v>
      </c>
      <c r="C17" s="254"/>
      <c r="D17" s="255">
        <v>6</v>
      </c>
      <c r="E17" s="255">
        <v>4</v>
      </c>
      <c r="F17" s="255">
        <v>11</v>
      </c>
      <c r="G17" s="255">
        <v>5</v>
      </c>
      <c r="H17" s="255">
        <v>3</v>
      </c>
      <c r="I17" s="255">
        <v>2</v>
      </c>
      <c r="J17" s="255"/>
      <c r="K17" s="255"/>
      <c r="L17" s="256">
        <f t="shared" si="2"/>
        <v>21</v>
      </c>
      <c r="M17" s="257">
        <f t="shared" si="2"/>
        <v>11</v>
      </c>
    </row>
    <row r="18" spans="1:13" s="5" customFormat="1" ht="12.75" customHeight="1" thickBot="1">
      <c r="A18" s="11" t="s">
        <v>4</v>
      </c>
      <c r="B18" s="258">
        <f aca="true" t="shared" si="3" ref="B18:M18">SUM(B14:B17)</f>
        <v>4</v>
      </c>
      <c r="C18" s="258">
        <f t="shared" si="3"/>
        <v>1</v>
      </c>
      <c r="D18" s="258">
        <f t="shared" si="3"/>
        <v>13</v>
      </c>
      <c r="E18" s="258">
        <f t="shared" si="3"/>
        <v>4</v>
      </c>
      <c r="F18" s="258">
        <f t="shared" si="3"/>
        <v>16</v>
      </c>
      <c r="G18" s="258">
        <f t="shared" si="3"/>
        <v>7</v>
      </c>
      <c r="H18" s="258">
        <f t="shared" si="3"/>
        <v>11</v>
      </c>
      <c r="I18" s="258">
        <f t="shared" si="3"/>
        <v>2</v>
      </c>
      <c r="J18" s="258">
        <f t="shared" si="3"/>
        <v>15</v>
      </c>
      <c r="K18" s="258">
        <f t="shared" si="3"/>
        <v>3</v>
      </c>
      <c r="L18" s="258">
        <f t="shared" si="3"/>
        <v>59</v>
      </c>
      <c r="M18" s="259">
        <f t="shared" si="3"/>
        <v>17</v>
      </c>
    </row>
    <row r="19" spans="1:13" s="5" customFormat="1" ht="12.75" customHeight="1">
      <c r="A19" s="404" t="s">
        <v>250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6"/>
    </row>
    <row r="20" spans="1:13" s="5" customFormat="1" ht="12.75" customHeight="1">
      <c r="A20" s="52"/>
      <c r="B20" s="252" t="s">
        <v>35</v>
      </c>
      <c r="C20" s="252"/>
      <c r="D20" s="252" t="s">
        <v>36</v>
      </c>
      <c r="E20" s="252"/>
      <c r="F20" s="252" t="s">
        <v>38</v>
      </c>
      <c r="G20" s="252"/>
      <c r="H20" s="252" t="s">
        <v>37</v>
      </c>
      <c r="I20" s="252"/>
      <c r="J20" s="89" t="s">
        <v>4</v>
      </c>
      <c r="K20" s="89" t="s">
        <v>26</v>
      </c>
      <c r="L20" s="260"/>
      <c r="M20" s="261"/>
    </row>
    <row r="21" spans="1:19" s="5" customFormat="1" ht="12.75" customHeight="1">
      <c r="A21" s="7" t="s">
        <v>33</v>
      </c>
      <c r="B21" s="89" t="s">
        <v>4</v>
      </c>
      <c r="C21" s="89" t="s">
        <v>26</v>
      </c>
      <c r="D21" s="89" t="s">
        <v>4</v>
      </c>
      <c r="E21" s="89" t="s">
        <v>26</v>
      </c>
      <c r="F21" s="89" t="s">
        <v>4</v>
      </c>
      <c r="G21" s="89" t="s">
        <v>26</v>
      </c>
      <c r="H21" s="89" t="s">
        <v>4</v>
      </c>
      <c r="I21" s="89" t="s">
        <v>26</v>
      </c>
      <c r="J21" s="89"/>
      <c r="K21" s="89"/>
      <c r="L21" s="183"/>
      <c r="M21" s="184"/>
      <c r="S21" s="5" t="s">
        <v>299</v>
      </c>
    </row>
    <row r="22" spans="1:13" s="5" customFormat="1" ht="12.75" customHeight="1">
      <c r="A22" s="7" t="s">
        <v>34</v>
      </c>
      <c r="B22" s="253">
        <v>2</v>
      </c>
      <c r="C22" s="254"/>
      <c r="D22" s="255"/>
      <c r="E22" s="255"/>
      <c r="F22" s="255">
        <v>1</v>
      </c>
      <c r="G22" s="255">
        <v>1</v>
      </c>
      <c r="H22" s="255"/>
      <c r="I22" s="255"/>
      <c r="J22" s="255">
        <v>1</v>
      </c>
      <c r="K22" s="255">
        <v>1</v>
      </c>
      <c r="L22" s="256">
        <f aca="true" t="shared" si="4" ref="L22:M25">SUM(J22,H22,F22,D22,B22)</f>
        <v>4</v>
      </c>
      <c r="M22" s="257">
        <f t="shared" si="4"/>
        <v>2</v>
      </c>
    </row>
    <row r="23" spans="1:13" s="5" customFormat="1" ht="12.75" customHeight="1">
      <c r="A23" s="7" t="s">
        <v>80</v>
      </c>
      <c r="B23" s="253"/>
      <c r="C23" s="254"/>
      <c r="D23" s="255">
        <v>2</v>
      </c>
      <c r="E23" s="255"/>
      <c r="F23" s="255">
        <v>1</v>
      </c>
      <c r="G23" s="255"/>
      <c r="H23" s="255">
        <v>4</v>
      </c>
      <c r="I23" s="255">
        <v>2</v>
      </c>
      <c r="J23" s="255">
        <v>4</v>
      </c>
      <c r="K23" s="255">
        <v>1</v>
      </c>
      <c r="L23" s="256">
        <f t="shared" si="4"/>
        <v>11</v>
      </c>
      <c r="M23" s="257">
        <f t="shared" si="4"/>
        <v>3</v>
      </c>
    </row>
    <row r="24" spans="1:13" s="5" customFormat="1" ht="12.75" customHeight="1">
      <c r="A24" s="7" t="s">
        <v>81</v>
      </c>
      <c r="B24" s="253"/>
      <c r="C24" s="254"/>
      <c r="D24" s="255"/>
      <c r="E24" s="255"/>
      <c r="F24" s="255"/>
      <c r="G24" s="255"/>
      <c r="H24" s="255"/>
      <c r="I24" s="255"/>
      <c r="J24" s="255"/>
      <c r="K24" s="255"/>
      <c r="L24" s="256">
        <f t="shared" si="4"/>
        <v>0</v>
      </c>
      <c r="M24" s="257">
        <f t="shared" si="4"/>
        <v>0</v>
      </c>
    </row>
    <row r="25" spans="1:13" s="5" customFormat="1" ht="12.75" customHeight="1">
      <c r="A25" s="7" t="s">
        <v>171</v>
      </c>
      <c r="B25" s="253">
        <v>3</v>
      </c>
      <c r="C25" s="254">
        <v>1</v>
      </c>
      <c r="D25" s="255">
        <v>14</v>
      </c>
      <c r="E25" s="255">
        <v>4</v>
      </c>
      <c r="F25" s="255">
        <v>9</v>
      </c>
      <c r="G25" s="255">
        <v>4</v>
      </c>
      <c r="H25" s="255">
        <v>20</v>
      </c>
      <c r="I25" s="255">
        <v>7</v>
      </c>
      <c r="J25" s="255">
        <v>4</v>
      </c>
      <c r="K25" s="255">
        <v>2</v>
      </c>
      <c r="L25" s="256">
        <f t="shared" si="4"/>
        <v>50</v>
      </c>
      <c r="M25" s="257">
        <f t="shared" si="4"/>
        <v>18</v>
      </c>
    </row>
    <row r="26" spans="1:13" s="5" customFormat="1" ht="12.75" customHeight="1" thickBot="1">
      <c r="A26" s="18" t="s">
        <v>4</v>
      </c>
      <c r="B26" s="258">
        <f aca="true" t="shared" si="5" ref="B26:M26">SUM(B22:B25)</f>
        <v>5</v>
      </c>
      <c r="C26" s="258">
        <f t="shared" si="5"/>
        <v>1</v>
      </c>
      <c r="D26" s="258">
        <f t="shared" si="5"/>
        <v>16</v>
      </c>
      <c r="E26" s="258">
        <f t="shared" si="5"/>
        <v>4</v>
      </c>
      <c r="F26" s="258">
        <f t="shared" si="5"/>
        <v>11</v>
      </c>
      <c r="G26" s="258">
        <f t="shared" si="5"/>
        <v>5</v>
      </c>
      <c r="H26" s="258">
        <f t="shared" si="5"/>
        <v>24</v>
      </c>
      <c r="I26" s="258">
        <f t="shared" si="5"/>
        <v>9</v>
      </c>
      <c r="J26" s="258">
        <f t="shared" si="5"/>
        <v>9</v>
      </c>
      <c r="K26" s="258">
        <f t="shared" si="5"/>
        <v>4</v>
      </c>
      <c r="L26" s="258">
        <f t="shared" si="5"/>
        <v>65</v>
      </c>
      <c r="M26" s="259">
        <f t="shared" si="5"/>
        <v>23</v>
      </c>
    </row>
    <row r="27" spans="1:13" s="5" customFormat="1" ht="12.75" customHeight="1">
      <c r="A27" s="404" t="s">
        <v>251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20"/>
    </row>
    <row r="28" spans="1:13" s="5" customFormat="1" ht="12.75" customHeight="1">
      <c r="A28" s="52"/>
      <c r="B28" s="252" t="s">
        <v>35</v>
      </c>
      <c r="C28" s="252"/>
      <c r="D28" s="252" t="s">
        <v>36</v>
      </c>
      <c r="E28" s="252"/>
      <c r="F28" s="252" t="s">
        <v>38</v>
      </c>
      <c r="G28" s="252"/>
      <c r="H28" s="252" t="s">
        <v>37</v>
      </c>
      <c r="I28" s="252"/>
      <c r="J28" s="89" t="s">
        <v>4</v>
      </c>
      <c r="K28" s="89" t="s">
        <v>26</v>
      </c>
      <c r="L28" s="260"/>
      <c r="M28" s="261"/>
    </row>
    <row r="29" spans="1:13" s="5" customFormat="1" ht="12.75" customHeight="1">
      <c r="A29" s="7" t="s">
        <v>33</v>
      </c>
      <c r="B29" s="89" t="s">
        <v>4</v>
      </c>
      <c r="C29" s="89" t="s">
        <v>26</v>
      </c>
      <c r="D29" s="89" t="s">
        <v>4</v>
      </c>
      <c r="E29" s="89" t="s">
        <v>26</v>
      </c>
      <c r="F29" s="89" t="s">
        <v>4</v>
      </c>
      <c r="G29" s="89" t="s">
        <v>26</v>
      </c>
      <c r="H29" s="89" t="s">
        <v>4</v>
      </c>
      <c r="I29" s="89" t="s">
        <v>26</v>
      </c>
      <c r="J29" s="89"/>
      <c r="K29" s="89"/>
      <c r="L29" s="183"/>
      <c r="M29" s="184"/>
    </row>
    <row r="30" spans="1:13" s="5" customFormat="1" ht="12.75" customHeight="1">
      <c r="A30" s="7" t="s">
        <v>34</v>
      </c>
      <c r="B30" s="253">
        <v>1</v>
      </c>
      <c r="C30" s="254"/>
      <c r="D30" s="255">
        <v>0</v>
      </c>
      <c r="E30" s="255">
        <v>0</v>
      </c>
      <c r="F30" s="255">
        <v>6</v>
      </c>
      <c r="G30" s="255">
        <v>2</v>
      </c>
      <c r="H30" s="255">
        <v>21</v>
      </c>
      <c r="I30" s="255">
        <v>10</v>
      </c>
      <c r="J30" s="255"/>
      <c r="K30" s="255"/>
      <c r="L30" s="256">
        <f>B30+D30+F30+H30+J30</f>
        <v>28</v>
      </c>
      <c r="M30" s="257">
        <f aca="true" t="shared" si="6" ref="M30:M33">SUM(K30,I30,G30,E30,C30)</f>
        <v>12</v>
      </c>
    </row>
    <row r="31" spans="1:13" s="5" customFormat="1" ht="12.75" customHeight="1">
      <c r="A31" s="7" t="s">
        <v>80</v>
      </c>
      <c r="B31" s="253">
        <v>2</v>
      </c>
      <c r="C31" s="254"/>
      <c r="D31" s="255">
        <v>1</v>
      </c>
      <c r="E31" s="255"/>
      <c r="F31" s="255">
        <v>5</v>
      </c>
      <c r="G31" s="255">
        <v>2</v>
      </c>
      <c r="H31" s="255">
        <v>5</v>
      </c>
      <c r="I31" s="255">
        <v>4</v>
      </c>
      <c r="J31" s="255"/>
      <c r="K31" s="255"/>
      <c r="L31" s="256">
        <f aca="true" t="shared" si="7" ref="L31:L34">B31+D31+F31+H31+J31</f>
        <v>13</v>
      </c>
      <c r="M31" s="257">
        <f t="shared" si="6"/>
        <v>6</v>
      </c>
    </row>
    <row r="32" spans="1:13" s="5" customFormat="1" ht="12.75" customHeight="1">
      <c r="A32" s="7" t="s">
        <v>81</v>
      </c>
      <c r="B32" s="253"/>
      <c r="C32" s="254"/>
      <c r="D32" s="255"/>
      <c r="E32" s="255"/>
      <c r="F32" s="255">
        <v>2</v>
      </c>
      <c r="G32" s="255">
        <v>1</v>
      </c>
      <c r="H32" s="255">
        <v>2</v>
      </c>
      <c r="I32" s="255">
        <v>2</v>
      </c>
      <c r="J32" s="255"/>
      <c r="K32" s="255"/>
      <c r="L32" s="256">
        <f t="shared" si="7"/>
        <v>4</v>
      </c>
      <c r="M32" s="257">
        <f t="shared" si="6"/>
        <v>3</v>
      </c>
    </row>
    <row r="33" spans="1:13" s="5" customFormat="1" ht="12.75" customHeight="1">
      <c r="A33" s="7" t="s">
        <v>171</v>
      </c>
      <c r="B33" s="253">
        <v>1</v>
      </c>
      <c r="C33" s="254"/>
      <c r="D33" s="255">
        <v>2</v>
      </c>
      <c r="E33" s="255"/>
      <c r="F33" s="255">
        <v>7</v>
      </c>
      <c r="G33" s="255">
        <v>4</v>
      </c>
      <c r="H33" s="255">
        <v>15</v>
      </c>
      <c r="I33" s="255">
        <v>12</v>
      </c>
      <c r="J33" s="255"/>
      <c r="K33" s="255"/>
      <c r="L33" s="256">
        <f t="shared" si="7"/>
        <v>25</v>
      </c>
      <c r="M33" s="257">
        <f t="shared" si="6"/>
        <v>16</v>
      </c>
    </row>
    <row r="34" spans="1:13" s="5" customFormat="1" ht="12.75" customHeight="1" thickBot="1">
      <c r="A34" s="11" t="s">
        <v>4</v>
      </c>
      <c r="B34" s="258">
        <f>SUM(B30:B33)</f>
        <v>4</v>
      </c>
      <c r="C34" s="258">
        <f>SUM(C30:C33)</f>
        <v>0</v>
      </c>
      <c r="D34" s="258">
        <v>3</v>
      </c>
      <c r="E34" s="258">
        <v>0</v>
      </c>
      <c r="F34" s="258">
        <f aca="true" t="shared" si="8" ref="F34:K34">SUM(F30:F33)</f>
        <v>20</v>
      </c>
      <c r="G34" s="258">
        <f t="shared" si="8"/>
        <v>9</v>
      </c>
      <c r="H34" s="258">
        <f t="shared" si="8"/>
        <v>43</v>
      </c>
      <c r="I34" s="258">
        <f t="shared" si="8"/>
        <v>28</v>
      </c>
      <c r="J34" s="258">
        <f t="shared" si="8"/>
        <v>0</v>
      </c>
      <c r="K34" s="258">
        <f t="shared" si="8"/>
        <v>0</v>
      </c>
      <c r="L34" s="269">
        <f t="shared" si="7"/>
        <v>70</v>
      </c>
      <c r="M34" s="259">
        <f>SUM(M30:M33)</f>
        <v>37</v>
      </c>
    </row>
    <row r="35" spans="1:16" s="5" customFormat="1" ht="12.75" customHeight="1">
      <c r="A35" s="529" t="s">
        <v>252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1"/>
      <c r="P35" s="5" t="s">
        <v>299</v>
      </c>
    </row>
    <row r="36" spans="1:13" s="5" customFormat="1" ht="12.75" customHeight="1">
      <c r="A36" s="52"/>
      <c r="B36" s="252" t="s">
        <v>35</v>
      </c>
      <c r="C36" s="252"/>
      <c r="D36" s="252" t="s">
        <v>36</v>
      </c>
      <c r="E36" s="252"/>
      <c r="F36" s="252" t="s">
        <v>38</v>
      </c>
      <c r="G36" s="252"/>
      <c r="H36" s="252" t="s">
        <v>37</v>
      </c>
      <c r="I36" s="252"/>
      <c r="J36" s="89" t="s">
        <v>4</v>
      </c>
      <c r="K36" s="89" t="s">
        <v>26</v>
      </c>
      <c r="L36" s="260"/>
      <c r="M36" s="261"/>
    </row>
    <row r="37" spans="1:13" s="5" customFormat="1" ht="12.75" customHeight="1">
      <c r="A37" s="7" t="s">
        <v>33</v>
      </c>
      <c r="B37" s="89" t="s">
        <v>4</v>
      </c>
      <c r="C37" s="89" t="s">
        <v>26</v>
      </c>
      <c r="D37" s="89" t="s">
        <v>4</v>
      </c>
      <c r="E37" s="89" t="s">
        <v>26</v>
      </c>
      <c r="F37" s="89" t="s">
        <v>4</v>
      </c>
      <c r="G37" s="89" t="s">
        <v>26</v>
      </c>
      <c r="H37" s="89" t="s">
        <v>4</v>
      </c>
      <c r="I37" s="89" t="s">
        <v>26</v>
      </c>
      <c r="J37" s="89"/>
      <c r="K37" s="89"/>
      <c r="L37" s="183"/>
      <c r="M37" s="184"/>
    </row>
    <row r="38" spans="1:13" s="5" customFormat="1" ht="12.75" customHeight="1">
      <c r="A38" s="7" t="s">
        <v>34</v>
      </c>
      <c r="B38" s="253">
        <v>1</v>
      </c>
      <c r="C38" s="254"/>
      <c r="D38" s="255"/>
      <c r="E38" s="255"/>
      <c r="F38" s="255">
        <v>5</v>
      </c>
      <c r="G38" s="255">
        <v>1</v>
      </c>
      <c r="H38" s="255">
        <v>2</v>
      </c>
      <c r="I38" s="255"/>
      <c r="J38" s="255">
        <v>7</v>
      </c>
      <c r="K38" s="255">
        <v>2</v>
      </c>
      <c r="L38" s="256">
        <f aca="true" t="shared" si="9" ref="L38:M41">SUM(J38,H38,F38,D38,B38)</f>
        <v>15</v>
      </c>
      <c r="M38" s="257">
        <f t="shared" si="9"/>
        <v>3</v>
      </c>
    </row>
    <row r="39" spans="1:13" s="5" customFormat="1" ht="12.75" customHeight="1">
      <c r="A39" s="7" t="s">
        <v>80</v>
      </c>
      <c r="B39" s="253"/>
      <c r="C39" s="254"/>
      <c r="D39" s="255">
        <v>2</v>
      </c>
      <c r="E39" s="255"/>
      <c r="F39" s="255">
        <v>1</v>
      </c>
      <c r="G39" s="255"/>
      <c r="H39" s="255">
        <v>4</v>
      </c>
      <c r="I39" s="255">
        <v>2</v>
      </c>
      <c r="J39" s="255">
        <v>2</v>
      </c>
      <c r="K39" s="255">
        <v>1</v>
      </c>
      <c r="L39" s="256">
        <f t="shared" si="9"/>
        <v>9</v>
      </c>
      <c r="M39" s="257">
        <f t="shared" si="9"/>
        <v>3</v>
      </c>
    </row>
    <row r="40" spans="1:13" s="5" customFormat="1" ht="12.75" customHeight="1">
      <c r="A40" s="7" t="s">
        <v>81</v>
      </c>
      <c r="B40" s="253"/>
      <c r="C40" s="254"/>
      <c r="D40" s="255"/>
      <c r="E40" s="255"/>
      <c r="F40" s="255">
        <v>1</v>
      </c>
      <c r="G40" s="255">
        <v>1</v>
      </c>
      <c r="H40" s="255">
        <v>1</v>
      </c>
      <c r="I40" s="255"/>
      <c r="J40" s="255"/>
      <c r="K40" s="255"/>
      <c r="L40" s="256">
        <f t="shared" si="9"/>
        <v>2</v>
      </c>
      <c r="M40" s="257">
        <f t="shared" si="9"/>
        <v>1</v>
      </c>
    </row>
    <row r="41" spans="1:13" s="5" customFormat="1" ht="12.75" customHeight="1">
      <c r="A41" s="7" t="s">
        <v>171</v>
      </c>
      <c r="B41" s="253">
        <v>3</v>
      </c>
      <c r="C41" s="254">
        <v>1</v>
      </c>
      <c r="D41" s="255">
        <v>5</v>
      </c>
      <c r="E41" s="255"/>
      <c r="F41" s="255">
        <v>15</v>
      </c>
      <c r="G41" s="255">
        <v>5</v>
      </c>
      <c r="H41" s="255">
        <v>6</v>
      </c>
      <c r="I41" s="255"/>
      <c r="J41" s="255">
        <v>5</v>
      </c>
      <c r="K41" s="255">
        <v>3</v>
      </c>
      <c r="L41" s="256">
        <f t="shared" si="9"/>
        <v>34</v>
      </c>
      <c r="M41" s="257">
        <f t="shared" si="9"/>
        <v>9</v>
      </c>
    </row>
    <row r="42" spans="1:13" s="5" customFormat="1" ht="12.75" customHeight="1" thickBot="1">
      <c r="A42" s="18" t="s">
        <v>4</v>
      </c>
      <c r="B42" s="258">
        <f aca="true" t="shared" si="10" ref="B42:M42">SUM(B38:B41)</f>
        <v>4</v>
      </c>
      <c r="C42" s="258">
        <f t="shared" si="10"/>
        <v>1</v>
      </c>
      <c r="D42" s="258">
        <f t="shared" si="10"/>
        <v>7</v>
      </c>
      <c r="E42" s="258">
        <f t="shared" si="10"/>
        <v>0</v>
      </c>
      <c r="F42" s="258">
        <f t="shared" si="10"/>
        <v>22</v>
      </c>
      <c r="G42" s="258">
        <f t="shared" si="10"/>
        <v>7</v>
      </c>
      <c r="H42" s="258">
        <f t="shared" si="10"/>
        <v>13</v>
      </c>
      <c r="I42" s="258">
        <f t="shared" si="10"/>
        <v>2</v>
      </c>
      <c r="J42" s="258">
        <f t="shared" si="10"/>
        <v>14</v>
      </c>
      <c r="K42" s="258">
        <f t="shared" si="10"/>
        <v>6</v>
      </c>
      <c r="L42" s="258">
        <f t="shared" si="10"/>
        <v>60</v>
      </c>
      <c r="M42" s="259">
        <f t="shared" si="10"/>
        <v>16</v>
      </c>
    </row>
    <row r="43" spans="1:13" s="5" customFormat="1" ht="12.75" customHeight="1">
      <c r="A43" s="404" t="s">
        <v>312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20"/>
    </row>
    <row r="44" spans="1:18" s="5" customFormat="1" ht="12.75" customHeight="1">
      <c r="A44" s="52"/>
      <c r="B44" s="252" t="s">
        <v>35</v>
      </c>
      <c r="C44" s="252"/>
      <c r="D44" s="252" t="s">
        <v>36</v>
      </c>
      <c r="E44" s="252"/>
      <c r="F44" s="252" t="s">
        <v>38</v>
      </c>
      <c r="G44" s="252"/>
      <c r="H44" s="252" t="s">
        <v>37</v>
      </c>
      <c r="I44" s="252"/>
      <c r="J44" s="89" t="s">
        <v>4</v>
      </c>
      <c r="K44" s="89" t="s">
        <v>26</v>
      </c>
      <c r="L44" s="260"/>
      <c r="M44" s="261"/>
      <c r="R44" s="5" t="s">
        <v>299</v>
      </c>
    </row>
    <row r="45" spans="1:13" s="5" customFormat="1" ht="25.5">
      <c r="A45" s="7" t="s">
        <v>33</v>
      </c>
      <c r="B45" s="89" t="s">
        <v>4</v>
      </c>
      <c r="C45" s="89" t="s">
        <v>26</v>
      </c>
      <c r="D45" s="89" t="s">
        <v>4</v>
      </c>
      <c r="E45" s="89" t="s">
        <v>26</v>
      </c>
      <c r="F45" s="89" t="s">
        <v>4</v>
      </c>
      <c r="G45" s="89" t="s">
        <v>26</v>
      </c>
      <c r="H45" s="89" t="s">
        <v>4</v>
      </c>
      <c r="I45" s="89" t="s">
        <v>26</v>
      </c>
      <c r="J45" s="89"/>
      <c r="K45" s="89"/>
      <c r="L45" s="183"/>
      <c r="M45" s="184"/>
    </row>
    <row r="46" spans="1:13" s="5" customFormat="1" ht="15">
      <c r="A46" s="7" t="s">
        <v>34</v>
      </c>
      <c r="B46" s="253">
        <v>2</v>
      </c>
      <c r="C46" s="254"/>
      <c r="D46" s="255">
        <v>2</v>
      </c>
      <c r="E46" s="255">
        <v>1</v>
      </c>
      <c r="F46" s="255">
        <v>1</v>
      </c>
      <c r="G46" s="255">
        <v>1</v>
      </c>
      <c r="H46" s="255">
        <v>1</v>
      </c>
      <c r="I46" s="255"/>
      <c r="J46" s="255">
        <v>5</v>
      </c>
      <c r="K46" s="255">
        <v>3</v>
      </c>
      <c r="L46" s="256">
        <f aca="true" t="shared" si="11" ref="L46:M49">SUM(J46,H46,F46,D46,B46)</f>
        <v>11</v>
      </c>
      <c r="M46" s="257">
        <f t="shared" si="11"/>
        <v>5</v>
      </c>
    </row>
    <row r="47" spans="1:13" s="5" customFormat="1" ht="15">
      <c r="A47" s="7" t="s">
        <v>80</v>
      </c>
      <c r="B47" s="253">
        <v>2</v>
      </c>
      <c r="C47" s="254"/>
      <c r="D47" s="255">
        <v>4</v>
      </c>
      <c r="E47" s="255">
        <v>2</v>
      </c>
      <c r="F47" s="255">
        <v>6</v>
      </c>
      <c r="G47" s="255">
        <v>1</v>
      </c>
      <c r="H47" s="255">
        <v>1</v>
      </c>
      <c r="I47" s="255"/>
      <c r="J47" s="255">
        <v>2</v>
      </c>
      <c r="K47" s="255">
        <v>2</v>
      </c>
      <c r="L47" s="256">
        <f t="shared" si="11"/>
        <v>15</v>
      </c>
      <c r="M47" s="257">
        <f t="shared" si="11"/>
        <v>5</v>
      </c>
    </row>
    <row r="48" spans="1:13" s="5" customFormat="1" ht="15">
      <c r="A48" s="7" t="s">
        <v>81</v>
      </c>
      <c r="B48" s="253"/>
      <c r="C48" s="254"/>
      <c r="D48" s="255">
        <v>0</v>
      </c>
      <c r="E48" s="255">
        <v>0</v>
      </c>
      <c r="F48" s="255">
        <v>4</v>
      </c>
      <c r="G48" s="255">
        <v>1</v>
      </c>
      <c r="H48" s="255"/>
      <c r="I48" s="255"/>
      <c r="J48" s="255">
        <v>1</v>
      </c>
      <c r="K48" s="255">
        <v>1</v>
      </c>
      <c r="L48" s="256">
        <f t="shared" si="11"/>
        <v>5</v>
      </c>
      <c r="M48" s="257">
        <f t="shared" si="11"/>
        <v>2</v>
      </c>
    </row>
    <row r="49" spans="1:13" s="5" customFormat="1" ht="15">
      <c r="A49" s="7" t="s">
        <v>171</v>
      </c>
      <c r="B49" s="253">
        <v>3</v>
      </c>
      <c r="C49" s="254">
        <v>1</v>
      </c>
      <c r="D49" s="255">
        <v>12</v>
      </c>
      <c r="E49" s="255">
        <v>4</v>
      </c>
      <c r="F49" s="255">
        <v>22</v>
      </c>
      <c r="G49" s="255">
        <v>7</v>
      </c>
      <c r="H49" s="262">
        <v>11</v>
      </c>
      <c r="I49" s="255">
        <v>4</v>
      </c>
      <c r="J49" s="255">
        <v>2</v>
      </c>
      <c r="K49" s="255">
        <v>1</v>
      </c>
      <c r="L49" s="256">
        <f>B49+D49+F49+H49+J49</f>
        <v>50</v>
      </c>
      <c r="M49" s="257">
        <f t="shared" si="11"/>
        <v>17</v>
      </c>
    </row>
    <row r="50" spans="1:13" s="5" customFormat="1" ht="13.5" thickBot="1">
      <c r="A50" s="11" t="s">
        <v>4</v>
      </c>
      <c r="B50" s="258">
        <f aca="true" t="shared" si="12" ref="B50:K50">SUM(B46:B49)</f>
        <v>7</v>
      </c>
      <c r="C50" s="258">
        <f t="shared" si="12"/>
        <v>1</v>
      </c>
      <c r="D50" s="258">
        <f t="shared" si="12"/>
        <v>18</v>
      </c>
      <c r="E50" s="258">
        <f t="shared" si="12"/>
        <v>7</v>
      </c>
      <c r="F50" s="258">
        <f t="shared" si="12"/>
        <v>33</v>
      </c>
      <c r="G50" s="258">
        <f t="shared" si="12"/>
        <v>10</v>
      </c>
      <c r="H50" s="258">
        <f t="shared" si="12"/>
        <v>13</v>
      </c>
      <c r="I50" s="258">
        <f t="shared" si="12"/>
        <v>4</v>
      </c>
      <c r="J50" s="258">
        <f t="shared" si="12"/>
        <v>10</v>
      </c>
      <c r="K50" s="258">
        <f t="shared" si="12"/>
        <v>7</v>
      </c>
      <c r="L50" s="258">
        <f>B50+D50+F50+H50+J50</f>
        <v>81</v>
      </c>
      <c r="M50" s="259">
        <f>SUM(M46:M49)</f>
        <v>29</v>
      </c>
    </row>
    <row r="51" spans="1:13" s="5" customFormat="1" ht="12.75" customHeight="1">
      <c r="A51" s="404" t="s">
        <v>254</v>
      </c>
      <c r="B51" s="519"/>
      <c r="C51" s="519"/>
      <c r="D51" s="519"/>
      <c r="E51" s="519"/>
      <c r="F51" s="519"/>
      <c r="G51" s="519"/>
      <c r="H51" s="519"/>
      <c r="I51" s="519"/>
      <c r="J51" s="519"/>
      <c r="K51" s="519"/>
      <c r="L51" s="519"/>
      <c r="M51" s="520"/>
    </row>
    <row r="52" spans="1:13" s="5" customFormat="1" ht="12.75" customHeight="1">
      <c r="A52" s="52"/>
      <c r="B52" s="252" t="s">
        <v>35</v>
      </c>
      <c r="C52" s="252"/>
      <c r="D52" s="252" t="s">
        <v>36</v>
      </c>
      <c r="E52" s="252"/>
      <c r="F52" s="252" t="s">
        <v>38</v>
      </c>
      <c r="G52" s="252"/>
      <c r="H52" s="252" t="s">
        <v>37</v>
      </c>
      <c r="I52" s="252"/>
      <c r="J52" s="89" t="s">
        <v>4</v>
      </c>
      <c r="K52" s="89" t="s">
        <v>26</v>
      </c>
      <c r="L52" s="260"/>
      <c r="M52" s="261"/>
    </row>
    <row r="53" spans="1:13" s="5" customFormat="1" ht="25.5">
      <c r="A53" s="7" t="s">
        <v>33</v>
      </c>
      <c r="B53" s="89" t="s">
        <v>4</v>
      </c>
      <c r="C53" s="89" t="s">
        <v>26</v>
      </c>
      <c r="D53" s="89" t="s">
        <v>4</v>
      </c>
      <c r="E53" s="89" t="s">
        <v>26</v>
      </c>
      <c r="F53" s="89" t="s">
        <v>4</v>
      </c>
      <c r="G53" s="89" t="s">
        <v>26</v>
      </c>
      <c r="H53" s="89" t="s">
        <v>4</v>
      </c>
      <c r="I53" s="89" t="s">
        <v>26</v>
      </c>
      <c r="J53" s="89"/>
      <c r="K53" s="89"/>
      <c r="L53" s="183"/>
      <c r="M53" s="184"/>
    </row>
    <row r="54" spans="1:13" s="5" customFormat="1" ht="15">
      <c r="A54" s="7" t="s">
        <v>34</v>
      </c>
      <c r="B54" s="253"/>
      <c r="C54" s="254" t="s">
        <v>302</v>
      </c>
      <c r="D54" s="255" t="s">
        <v>302</v>
      </c>
      <c r="E54" s="255" t="s">
        <v>302</v>
      </c>
      <c r="F54" s="255">
        <v>2</v>
      </c>
      <c r="G54" s="255">
        <v>2</v>
      </c>
      <c r="H54" s="255">
        <v>2</v>
      </c>
      <c r="I54" s="255" t="s">
        <v>302</v>
      </c>
      <c r="J54" s="255" t="s">
        <v>302</v>
      </c>
      <c r="K54" s="255" t="s">
        <v>302</v>
      </c>
      <c r="L54" s="256">
        <f aca="true" t="shared" si="13" ref="L54:M58">SUM(J54,H54,F54,D54,B54)</f>
        <v>4</v>
      </c>
      <c r="M54" s="257">
        <f t="shared" si="13"/>
        <v>2</v>
      </c>
    </row>
    <row r="55" spans="1:13" s="5" customFormat="1" ht="15">
      <c r="A55" s="7" t="s">
        <v>80</v>
      </c>
      <c r="B55" s="253" t="s">
        <v>302</v>
      </c>
      <c r="C55" s="254" t="s">
        <v>302</v>
      </c>
      <c r="D55" s="255">
        <v>2</v>
      </c>
      <c r="E55" s="255">
        <v>2</v>
      </c>
      <c r="F55" s="255">
        <v>7</v>
      </c>
      <c r="G55" s="255">
        <v>3</v>
      </c>
      <c r="H55" s="255">
        <v>12</v>
      </c>
      <c r="I55" s="255">
        <v>6</v>
      </c>
      <c r="J55" s="255" t="s">
        <v>302</v>
      </c>
      <c r="K55" s="255" t="s">
        <v>302</v>
      </c>
      <c r="L55" s="256">
        <f t="shared" si="13"/>
        <v>21</v>
      </c>
      <c r="M55" s="257">
        <f t="shared" si="13"/>
        <v>11</v>
      </c>
    </row>
    <row r="56" spans="1:13" s="5" customFormat="1" ht="15">
      <c r="A56" s="7" t="s">
        <v>81</v>
      </c>
      <c r="B56" s="253" t="s">
        <v>302</v>
      </c>
      <c r="C56" s="254" t="s">
        <v>302</v>
      </c>
      <c r="D56" s="255">
        <v>1</v>
      </c>
      <c r="E56" s="255">
        <v>1</v>
      </c>
      <c r="F56" s="255">
        <v>1</v>
      </c>
      <c r="G56" s="255" t="s">
        <v>302</v>
      </c>
      <c r="H56" s="255">
        <v>2</v>
      </c>
      <c r="I56" s="255">
        <v>2</v>
      </c>
      <c r="J56" s="255" t="s">
        <v>302</v>
      </c>
      <c r="K56" s="255" t="s">
        <v>302</v>
      </c>
      <c r="L56" s="256">
        <f t="shared" si="13"/>
        <v>4</v>
      </c>
      <c r="M56" s="257">
        <f t="shared" si="13"/>
        <v>3</v>
      </c>
    </row>
    <row r="57" spans="1:13" s="5" customFormat="1" ht="15">
      <c r="A57" s="7" t="s">
        <v>171</v>
      </c>
      <c r="B57" s="253">
        <v>7</v>
      </c>
      <c r="C57" s="254">
        <v>1</v>
      </c>
      <c r="D57" s="255">
        <v>21</v>
      </c>
      <c r="E57" s="255">
        <v>10</v>
      </c>
      <c r="F57" s="255">
        <v>50</v>
      </c>
      <c r="G57" s="255">
        <v>19</v>
      </c>
      <c r="H57" s="255">
        <v>13</v>
      </c>
      <c r="I57" s="255">
        <v>5</v>
      </c>
      <c r="J57" s="255" t="s">
        <v>302</v>
      </c>
      <c r="K57" s="255" t="s">
        <v>302</v>
      </c>
      <c r="L57" s="256">
        <f t="shared" si="13"/>
        <v>91</v>
      </c>
      <c r="M57" s="257">
        <f t="shared" si="13"/>
        <v>35</v>
      </c>
    </row>
    <row r="58" spans="1:13" s="5" customFormat="1" ht="15">
      <c r="A58" s="7" t="s">
        <v>313</v>
      </c>
      <c r="B58" s="253" t="s">
        <v>302</v>
      </c>
      <c r="C58" s="254" t="s">
        <v>302</v>
      </c>
      <c r="D58" s="255" t="s">
        <v>302</v>
      </c>
      <c r="E58" s="255" t="s">
        <v>302</v>
      </c>
      <c r="F58" s="255" t="s">
        <v>302</v>
      </c>
      <c r="G58" s="255" t="s">
        <v>302</v>
      </c>
      <c r="H58" s="255" t="s">
        <v>302</v>
      </c>
      <c r="I58" s="255" t="s">
        <v>302</v>
      </c>
      <c r="J58" s="255" t="s">
        <v>302</v>
      </c>
      <c r="K58" s="255" t="s">
        <v>302</v>
      </c>
      <c r="L58" s="256">
        <f t="shared" si="13"/>
        <v>0</v>
      </c>
      <c r="M58" s="257">
        <f t="shared" si="13"/>
        <v>0</v>
      </c>
    </row>
    <row r="59" spans="1:13" s="5" customFormat="1" ht="13.5" thickBot="1">
      <c r="A59" s="18" t="s">
        <v>4</v>
      </c>
      <c r="B59" s="258">
        <f aca="true" t="shared" si="14" ref="B59:K59">SUM(B54:B58)</f>
        <v>7</v>
      </c>
      <c r="C59" s="258">
        <f t="shared" si="14"/>
        <v>1</v>
      </c>
      <c r="D59" s="258">
        <f t="shared" si="14"/>
        <v>24</v>
      </c>
      <c r="E59" s="258">
        <f t="shared" si="14"/>
        <v>13</v>
      </c>
      <c r="F59" s="258">
        <f t="shared" si="14"/>
        <v>60</v>
      </c>
      <c r="G59" s="258">
        <f t="shared" si="14"/>
        <v>24</v>
      </c>
      <c r="H59" s="258">
        <f t="shared" si="14"/>
        <v>29</v>
      </c>
      <c r="I59" s="258">
        <f t="shared" si="14"/>
        <v>13</v>
      </c>
      <c r="J59" s="258">
        <f t="shared" si="14"/>
        <v>0</v>
      </c>
      <c r="K59" s="258">
        <f t="shared" si="14"/>
        <v>0</v>
      </c>
      <c r="L59" s="258">
        <f>SUM(L54:L58)</f>
        <v>120</v>
      </c>
      <c r="M59" s="259">
        <f>SUM(M54:M58)</f>
        <v>51</v>
      </c>
    </row>
    <row r="60" spans="1:13" s="5" customFormat="1" ht="15">
      <c r="A60" s="404" t="s">
        <v>255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20"/>
    </row>
    <row r="61" spans="1:13" s="5" customFormat="1" ht="15">
      <c r="A61" s="51"/>
      <c r="B61" s="417" t="s">
        <v>35</v>
      </c>
      <c r="C61" s="417"/>
      <c r="D61" s="417" t="s">
        <v>36</v>
      </c>
      <c r="E61" s="417"/>
      <c r="F61" s="417" t="s">
        <v>38</v>
      </c>
      <c r="G61" s="417"/>
      <c r="H61" s="417" t="s">
        <v>37</v>
      </c>
      <c r="I61" s="417"/>
      <c r="J61" s="417" t="s">
        <v>4</v>
      </c>
      <c r="K61" s="417" t="s">
        <v>26</v>
      </c>
      <c r="L61" s="417"/>
      <c r="M61" s="523"/>
    </row>
    <row r="62" spans="1:20" s="5" customFormat="1" ht="15" customHeight="1">
      <c r="A62" s="7" t="s">
        <v>33</v>
      </c>
      <c r="B62" s="89" t="s">
        <v>4</v>
      </c>
      <c r="C62" s="89" t="s">
        <v>26</v>
      </c>
      <c r="D62" s="89" t="s">
        <v>4</v>
      </c>
      <c r="E62" s="89" t="s">
        <v>26</v>
      </c>
      <c r="F62" s="89" t="s">
        <v>4</v>
      </c>
      <c r="G62" s="89" t="s">
        <v>26</v>
      </c>
      <c r="H62" s="89" t="s">
        <v>4</v>
      </c>
      <c r="I62" s="89" t="s">
        <v>26</v>
      </c>
      <c r="J62" s="417"/>
      <c r="K62" s="417"/>
      <c r="L62" s="417"/>
      <c r="M62" s="524"/>
      <c r="T62" s="5" t="s">
        <v>299</v>
      </c>
    </row>
    <row r="63" spans="1:13" s="5" customFormat="1" ht="15">
      <c r="A63" s="7" t="s">
        <v>34</v>
      </c>
      <c r="B63" s="253"/>
      <c r="C63" s="254"/>
      <c r="D63" s="255">
        <v>5</v>
      </c>
      <c r="E63" s="255"/>
      <c r="F63" s="255">
        <v>8</v>
      </c>
      <c r="G63" s="255">
        <v>2</v>
      </c>
      <c r="H63" s="255">
        <v>2</v>
      </c>
      <c r="I63" s="255">
        <v>1</v>
      </c>
      <c r="J63" s="255">
        <v>23</v>
      </c>
      <c r="K63" s="255">
        <v>10</v>
      </c>
      <c r="L63" s="256">
        <f aca="true" t="shared" si="15" ref="L63:M66">SUM(J63,H63,F63,D63,B63)</f>
        <v>38</v>
      </c>
      <c r="M63" s="257">
        <f t="shared" si="15"/>
        <v>13</v>
      </c>
    </row>
    <row r="64" spans="1:13" s="5" customFormat="1" ht="15">
      <c r="A64" s="7" t="s">
        <v>80</v>
      </c>
      <c r="B64" s="253">
        <v>1</v>
      </c>
      <c r="C64" s="254"/>
      <c r="D64" s="255">
        <v>3</v>
      </c>
      <c r="E64" s="255"/>
      <c r="F64" s="255">
        <v>10</v>
      </c>
      <c r="G64" s="255">
        <v>1</v>
      </c>
      <c r="H64" s="255">
        <v>5</v>
      </c>
      <c r="I64" s="255">
        <v>2</v>
      </c>
      <c r="J64" s="255">
        <v>6</v>
      </c>
      <c r="K64" s="255">
        <v>3</v>
      </c>
      <c r="L64" s="256">
        <f t="shared" si="15"/>
        <v>25</v>
      </c>
      <c r="M64" s="257">
        <f t="shared" si="15"/>
        <v>6</v>
      </c>
    </row>
    <row r="65" spans="1:13" s="5" customFormat="1" ht="15">
      <c r="A65" s="7" t="s">
        <v>81</v>
      </c>
      <c r="B65" s="253">
        <v>1</v>
      </c>
      <c r="C65" s="254">
        <v>1</v>
      </c>
      <c r="D65" s="255">
        <v>1</v>
      </c>
      <c r="E65" s="255"/>
      <c r="F65" s="255">
        <v>4</v>
      </c>
      <c r="G65" s="255">
        <v>2</v>
      </c>
      <c r="H65" s="255"/>
      <c r="I65" s="255"/>
      <c r="J65" s="255"/>
      <c r="K65" s="255"/>
      <c r="L65" s="256">
        <f t="shared" si="15"/>
        <v>6</v>
      </c>
      <c r="M65" s="257">
        <f t="shared" si="15"/>
        <v>3</v>
      </c>
    </row>
    <row r="66" spans="1:13" s="5" customFormat="1" ht="15">
      <c r="A66" s="7" t="s">
        <v>171</v>
      </c>
      <c r="B66" s="253">
        <v>3</v>
      </c>
      <c r="C66" s="254">
        <v>2</v>
      </c>
      <c r="D66" s="255">
        <v>18</v>
      </c>
      <c r="E66" s="255">
        <v>2</v>
      </c>
      <c r="F66" s="255">
        <v>41</v>
      </c>
      <c r="G66" s="255">
        <v>13</v>
      </c>
      <c r="H66" s="255">
        <v>7</v>
      </c>
      <c r="I66" s="255">
        <v>4</v>
      </c>
      <c r="J66" s="255">
        <v>8</v>
      </c>
      <c r="K66" s="255">
        <v>4</v>
      </c>
      <c r="L66" s="256">
        <f t="shared" si="15"/>
        <v>77</v>
      </c>
      <c r="M66" s="257">
        <f t="shared" si="15"/>
        <v>25</v>
      </c>
    </row>
    <row r="67" spans="1:13" ht="13.5" thickBot="1">
      <c r="A67" s="11" t="s">
        <v>4</v>
      </c>
      <c r="B67" s="258">
        <f aca="true" t="shared" si="16" ref="B67:M67">SUM(B63:B66)</f>
        <v>5</v>
      </c>
      <c r="C67" s="258">
        <f t="shared" si="16"/>
        <v>3</v>
      </c>
      <c r="D67" s="258">
        <f t="shared" si="16"/>
        <v>27</v>
      </c>
      <c r="E67" s="258">
        <f t="shared" si="16"/>
        <v>2</v>
      </c>
      <c r="F67" s="258">
        <f t="shared" si="16"/>
        <v>63</v>
      </c>
      <c r="G67" s="258">
        <f t="shared" si="16"/>
        <v>18</v>
      </c>
      <c r="H67" s="258">
        <f t="shared" si="16"/>
        <v>14</v>
      </c>
      <c r="I67" s="258">
        <f t="shared" si="16"/>
        <v>7</v>
      </c>
      <c r="J67" s="258">
        <f t="shared" si="16"/>
        <v>37</v>
      </c>
      <c r="K67" s="258">
        <f t="shared" si="16"/>
        <v>17</v>
      </c>
      <c r="L67" s="258">
        <f t="shared" si="16"/>
        <v>146</v>
      </c>
      <c r="M67" s="259">
        <f t="shared" si="16"/>
        <v>47</v>
      </c>
    </row>
    <row r="68" spans="1:13" ht="15" customHeight="1">
      <c r="A68" s="404" t="s">
        <v>340</v>
      </c>
      <c r="B68" s="519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20"/>
    </row>
    <row r="69" spans="1:13" s="85" customFormat="1" ht="15" customHeight="1">
      <c r="A69" s="51"/>
      <c r="B69" s="417" t="s">
        <v>35</v>
      </c>
      <c r="C69" s="417"/>
      <c r="D69" s="417" t="s">
        <v>36</v>
      </c>
      <c r="E69" s="417"/>
      <c r="F69" s="417" t="s">
        <v>38</v>
      </c>
      <c r="G69" s="417"/>
      <c r="H69" s="417" t="s">
        <v>37</v>
      </c>
      <c r="I69" s="417"/>
      <c r="J69" s="417" t="s">
        <v>4</v>
      </c>
      <c r="K69" s="417" t="s">
        <v>26</v>
      </c>
      <c r="L69" s="417"/>
      <c r="M69" s="523"/>
    </row>
    <row r="70" spans="1:13" s="85" customFormat="1" ht="15" customHeight="1">
      <c r="A70" s="7" t="s">
        <v>33</v>
      </c>
      <c r="B70" s="89" t="s">
        <v>4</v>
      </c>
      <c r="C70" s="89" t="s">
        <v>26</v>
      </c>
      <c r="D70" s="89" t="s">
        <v>4</v>
      </c>
      <c r="E70" s="89" t="s">
        <v>26</v>
      </c>
      <c r="F70" s="89" t="s">
        <v>4</v>
      </c>
      <c r="G70" s="89" t="s">
        <v>26</v>
      </c>
      <c r="H70" s="89" t="s">
        <v>4</v>
      </c>
      <c r="I70" s="89" t="s">
        <v>26</v>
      </c>
      <c r="J70" s="417"/>
      <c r="K70" s="417"/>
      <c r="L70" s="417"/>
      <c r="M70" s="524"/>
    </row>
    <row r="71" spans="1:13" s="85" customFormat="1" ht="15" customHeight="1">
      <c r="A71" s="7" t="s">
        <v>34</v>
      </c>
      <c r="B71" s="253" t="s">
        <v>302</v>
      </c>
      <c r="C71" s="254" t="s">
        <v>302</v>
      </c>
      <c r="D71" s="255" t="s">
        <v>302</v>
      </c>
      <c r="E71" s="255" t="s">
        <v>302</v>
      </c>
      <c r="F71" s="255" t="s">
        <v>302</v>
      </c>
      <c r="G71" s="255" t="s">
        <v>302</v>
      </c>
      <c r="H71" s="255" t="s">
        <v>302</v>
      </c>
      <c r="I71" s="255" t="s">
        <v>302</v>
      </c>
      <c r="J71" s="255">
        <v>2</v>
      </c>
      <c r="K71" s="255">
        <v>1</v>
      </c>
      <c r="L71" s="256">
        <f aca="true" t="shared" si="17" ref="L71:M74">SUM(J71,H71,F71,D71,B71)</f>
        <v>2</v>
      </c>
      <c r="M71" s="257">
        <f t="shared" si="17"/>
        <v>1</v>
      </c>
    </row>
    <row r="72" spans="1:13" s="85" customFormat="1" ht="15" customHeight="1">
      <c r="A72" s="7" t="s">
        <v>80</v>
      </c>
      <c r="B72" s="253" t="s">
        <v>302</v>
      </c>
      <c r="C72" s="254" t="s">
        <v>302</v>
      </c>
      <c r="D72" s="255" t="s">
        <v>302</v>
      </c>
      <c r="E72" s="255" t="s">
        <v>302</v>
      </c>
      <c r="F72" s="255" t="s">
        <v>302</v>
      </c>
      <c r="G72" s="255" t="s">
        <v>302</v>
      </c>
      <c r="H72" s="255" t="s">
        <v>302</v>
      </c>
      <c r="I72" s="255" t="s">
        <v>302</v>
      </c>
      <c r="J72" s="255">
        <v>2</v>
      </c>
      <c r="K72" s="255">
        <v>1</v>
      </c>
      <c r="L72" s="256">
        <f t="shared" si="17"/>
        <v>2</v>
      </c>
      <c r="M72" s="257">
        <f t="shared" si="17"/>
        <v>1</v>
      </c>
    </row>
    <row r="73" spans="1:13" s="85" customFormat="1" ht="15" customHeight="1">
      <c r="A73" s="7" t="s">
        <v>81</v>
      </c>
      <c r="B73" s="253" t="s">
        <v>302</v>
      </c>
      <c r="C73" s="254" t="s">
        <v>302</v>
      </c>
      <c r="D73" s="255" t="s">
        <v>302</v>
      </c>
      <c r="E73" s="255" t="s">
        <v>302</v>
      </c>
      <c r="F73" s="255" t="s">
        <v>302</v>
      </c>
      <c r="G73" s="255" t="s">
        <v>302</v>
      </c>
      <c r="H73" s="255" t="s">
        <v>302</v>
      </c>
      <c r="I73" s="255" t="s">
        <v>302</v>
      </c>
      <c r="J73" s="255" t="s">
        <v>302</v>
      </c>
      <c r="K73" s="255" t="s">
        <v>302</v>
      </c>
      <c r="L73" s="256">
        <f t="shared" si="17"/>
        <v>0</v>
      </c>
      <c r="M73" s="257">
        <f t="shared" si="17"/>
        <v>0</v>
      </c>
    </row>
    <row r="74" spans="1:13" s="85" customFormat="1" ht="15" customHeight="1">
      <c r="A74" s="7" t="s">
        <v>171</v>
      </c>
      <c r="B74" s="253" t="s">
        <v>302</v>
      </c>
      <c r="C74" s="254" t="s">
        <v>302</v>
      </c>
      <c r="D74" s="255" t="s">
        <v>302</v>
      </c>
      <c r="E74" s="255" t="s">
        <v>302</v>
      </c>
      <c r="F74" s="255" t="s">
        <v>302</v>
      </c>
      <c r="G74" s="255" t="s">
        <v>302</v>
      </c>
      <c r="H74" s="255" t="s">
        <v>302</v>
      </c>
      <c r="I74" s="255" t="s">
        <v>302</v>
      </c>
      <c r="J74" s="255">
        <v>3</v>
      </c>
      <c r="K74" s="255">
        <v>2</v>
      </c>
      <c r="L74" s="256">
        <f t="shared" si="17"/>
        <v>3</v>
      </c>
      <c r="M74" s="257">
        <f t="shared" si="17"/>
        <v>2</v>
      </c>
    </row>
    <row r="75" spans="1:13" s="85" customFormat="1" ht="15" customHeight="1" thickBot="1">
      <c r="A75" s="18" t="s">
        <v>4</v>
      </c>
      <c r="B75" s="263">
        <f aca="true" t="shared" si="18" ref="B75:M75">SUM(B71:B74)</f>
        <v>0</v>
      </c>
      <c r="C75" s="263">
        <f t="shared" si="18"/>
        <v>0</v>
      </c>
      <c r="D75" s="263">
        <f t="shared" si="18"/>
        <v>0</v>
      </c>
      <c r="E75" s="263">
        <f t="shared" si="18"/>
        <v>0</v>
      </c>
      <c r="F75" s="263">
        <f t="shared" si="18"/>
        <v>0</v>
      </c>
      <c r="G75" s="263">
        <f t="shared" si="18"/>
        <v>0</v>
      </c>
      <c r="H75" s="263">
        <f t="shared" si="18"/>
        <v>0</v>
      </c>
      <c r="I75" s="263">
        <f t="shared" si="18"/>
        <v>0</v>
      </c>
      <c r="J75" s="263">
        <f t="shared" si="18"/>
        <v>7</v>
      </c>
      <c r="K75" s="263">
        <f t="shared" si="18"/>
        <v>4</v>
      </c>
      <c r="L75" s="263">
        <f t="shared" si="18"/>
        <v>7</v>
      </c>
      <c r="M75" s="264">
        <f t="shared" si="18"/>
        <v>4</v>
      </c>
    </row>
    <row r="76" spans="1:13" ht="15">
      <c r="A76" s="404" t="s">
        <v>247</v>
      </c>
      <c r="B76" s="519"/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20"/>
    </row>
    <row r="77" spans="1:13" ht="15">
      <c r="A77" s="51"/>
      <c r="B77" s="417" t="s">
        <v>35</v>
      </c>
      <c r="C77" s="417"/>
      <c r="D77" s="417" t="s">
        <v>36</v>
      </c>
      <c r="E77" s="417"/>
      <c r="F77" s="417" t="s">
        <v>38</v>
      </c>
      <c r="G77" s="417"/>
      <c r="H77" s="417" t="s">
        <v>37</v>
      </c>
      <c r="I77" s="417"/>
      <c r="J77" s="417" t="s">
        <v>4</v>
      </c>
      <c r="K77" s="417" t="s">
        <v>26</v>
      </c>
      <c r="L77" s="417"/>
      <c r="M77" s="523"/>
    </row>
    <row r="78" spans="1:13" ht="12.75" customHeight="1">
      <c r="A78" s="7" t="s">
        <v>33</v>
      </c>
      <c r="B78" s="89" t="s">
        <v>4</v>
      </c>
      <c r="C78" s="89" t="s">
        <v>26</v>
      </c>
      <c r="D78" s="89" t="s">
        <v>4</v>
      </c>
      <c r="E78" s="89" t="s">
        <v>26</v>
      </c>
      <c r="F78" s="89" t="s">
        <v>4</v>
      </c>
      <c r="G78" s="89" t="s">
        <v>26</v>
      </c>
      <c r="H78" s="89" t="s">
        <v>4</v>
      </c>
      <c r="I78" s="89" t="s">
        <v>26</v>
      </c>
      <c r="J78" s="417"/>
      <c r="K78" s="417"/>
      <c r="L78" s="417"/>
      <c r="M78" s="524"/>
    </row>
    <row r="79" spans="1:13" ht="15">
      <c r="A79" s="7" t="s">
        <v>34</v>
      </c>
      <c r="B79" s="152">
        <v>8</v>
      </c>
      <c r="C79" s="152"/>
      <c r="D79" s="152">
        <v>11</v>
      </c>
      <c r="E79" s="152">
        <v>1</v>
      </c>
      <c r="F79" s="152">
        <v>27</v>
      </c>
      <c r="G79" s="152">
        <v>12</v>
      </c>
      <c r="H79" s="152">
        <v>32</v>
      </c>
      <c r="I79" s="152">
        <v>11</v>
      </c>
      <c r="J79" s="152">
        <v>66</v>
      </c>
      <c r="K79" s="152">
        <v>23</v>
      </c>
      <c r="L79" s="183">
        <f aca="true" t="shared" si="19" ref="L79:M83">SUM(B79,D79,F79,H79,J79)</f>
        <v>144</v>
      </c>
      <c r="M79" s="184">
        <f t="shared" si="19"/>
        <v>47</v>
      </c>
    </row>
    <row r="80" spans="1:13" ht="15">
      <c r="A80" s="7" t="s">
        <v>80</v>
      </c>
      <c r="B80" s="152">
        <v>6</v>
      </c>
      <c r="C80" s="152">
        <v>1</v>
      </c>
      <c r="D80" s="152">
        <v>21</v>
      </c>
      <c r="E80" s="152">
        <v>5</v>
      </c>
      <c r="F80" s="152">
        <v>33</v>
      </c>
      <c r="G80" s="152">
        <v>7</v>
      </c>
      <c r="H80" s="152">
        <v>34</v>
      </c>
      <c r="I80" s="152">
        <v>17</v>
      </c>
      <c r="J80" s="152">
        <v>23</v>
      </c>
      <c r="K80" s="152">
        <v>9</v>
      </c>
      <c r="L80" s="183">
        <f t="shared" si="19"/>
        <v>117</v>
      </c>
      <c r="M80" s="184">
        <f t="shared" si="19"/>
        <v>39</v>
      </c>
    </row>
    <row r="81" spans="1:13" ht="15">
      <c r="A81" s="7" t="s">
        <v>81</v>
      </c>
      <c r="B81" s="152">
        <v>2</v>
      </c>
      <c r="C81" s="152">
        <v>1</v>
      </c>
      <c r="D81" s="152">
        <v>4</v>
      </c>
      <c r="E81" s="152">
        <v>1</v>
      </c>
      <c r="F81" s="152">
        <v>14</v>
      </c>
      <c r="G81" s="152">
        <v>6</v>
      </c>
      <c r="H81" s="152">
        <v>8</v>
      </c>
      <c r="I81" s="152">
        <v>6</v>
      </c>
      <c r="J81" s="152">
        <v>2</v>
      </c>
      <c r="K81" s="152">
        <v>2</v>
      </c>
      <c r="L81" s="183">
        <f t="shared" si="19"/>
        <v>30</v>
      </c>
      <c r="M81" s="184">
        <f t="shared" si="19"/>
        <v>16</v>
      </c>
    </row>
    <row r="82" spans="1:13" ht="15">
      <c r="A82" s="7" t="s">
        <v>171</v>
      </c>
      <c r="B82" s="152">
        <v>21</v>
      </c>
      <c r="C82" s="152">
        <v>6</v>
      </c>
      <c r="D82" s="152">
        <v>88</v>
      </c>
      <c r="E82" s="152">
        <v>28</v>
      </c>
      <c r="F82" s="152">
        <v>176</v>
      </c>
      <c r="G82" s="152">
        <v>66</v>
      </c>
      <c r="H82" s="152">
        <v>89</v>
      </c>
      <c r="I82" s="152">
        <v>41</v>
      </c>
      <c r="J82" s="152">
        <v>26</v>
      </c>
      <c r="K82" s="152">
        <v>16</v>
      </c>
      <c r="L82" s="183">
        <f t="shared" si="19"/>
        <v>400</v>
      </c>
      <c r="M82" s="184">
        <f t="shared" si="19"/>
        <v>157</v>
      </c>
    </row>
    <row r="83" spans="1:13" ht="13.5" thickBot="1">
      <c r="A83" s="11" t="s">
        <v>4</v>
      </c>
      <c r="B83" s="183">
        <f aca="true" t="shared" si="20" ref="B83:K83">SUM(B79:B82)</f>
        <v>37</v>
      </c>
      <c r="C83" s="183">
        <f t="shared" si="20"/>
        <v>8</v>
      </c>
      <c r="D83" s="183">
        <f t="shared" si="20"/>
        <v>124</v>
      </c>
      <c r="E83" s="183">
        <f t="shared" si="20"/>
        <v>35</v>
      </c>
      <c r="F83" s="183">
        <f t="shared" si="20"/>
        <v>250</v>
      </c>
      <c r="G83" s="183">
        <f t="shared" si="20"/>
        <v>91</v>
      </c>
      <c r="H83" s="183">
        <f t="shared" si="20"/>
        <v>163</v>
      </c>
      <c r="I83" s="183">
        <f t="shared" si="20"/>
        <v>75</v>
      </c>
      <c r="J83" s="183">
        <f t="shared" si="20"/>
        <v>117</v>
      </c>
      <c r="K83" s="183">
        <f t="shared" si="20"/>
        <v>50</v>
      </c>
      <c r="L83" s="183">
        <f t="shared" si="19"/>
        <v>691</v>
      </c>
      <c r="M83" s="184">
        <v>257</v>
      </c>
    </row>
    <row r="84" spans="1:13" ht="15" customHeight="1" thickBot="1">
      <c r="A84" s="116" t="s">
        <v>84</v>
      </c>
      <c r="B84" s="265">
        <v>37</v>
      </c>
      <c r="C84" s="266">
        <v>8</v>
      </c>
      <c r="D84" s="267">
        <v>124</v>
      </c>
      <c r="E84" s="267">
        <v>35</v>
      </c>
      <c r="F84" s="267">
        <v>250</v>
      </c>
      <c r="G84" s="267">
        <v>91</v>
      </c>
      <c r="H84" s="267">
        <v>163</v>
      </c>
      <c r="I84" s="267">
        <v>73</v>
      </c>
      <c r="J84" s="267">
        <v>117</v>
      </c>
      <c r="K84" s="267">
        <v>50</v>
      </c>
      <c r="L84" s="267">
        <v>691</v>
      </c>
      <c r="M84" s="268">
        <v>257</v>
      </c>
    </row>
    <row r="87" ht="15">
      <c r="A87" s="1"/>
    </row>
    <row r="88" spans="1:13" ht="15" customHeight="1">
      <c r="A88" s="493"/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</row>
    <row r="89" spans="1:13" ht="15" customHeight="1">
      <c r="A89" s="451"/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</row>
  </sheetData>
  <sheetProtection password="CC5B" sheet="1" objects="1" scenarios="1"/>
  <mergeCells count="47">
    <mergeCell ref="A76:M76"/>
    <mergeCell ref="A19:M19"/>
    <mergeCell ref="A27:M27"/>
    <mergeCell ref="A11:M11"/>
    <mergeCell ref="A3:M3"/>
    <mergeCell ref="A35:M35"/>
    <mergeCell ref="A43:M43"/>
    <mergeCell ref="L69:L70"/>
    <mergeCell ref="M69:M70"/>
    <mergeCell ref="K69:K70"/>
    <mergeCell ref="B69:C69"/>
    <mergeCell ref="D69:E69"/>
    <mergeCell ref="D61:E61"/>
    <mergeCell ref="F69:G69"/>
    <mergeCell ref="H69:I69"/>
    <mergeCell ref="J69:J70"/>
    <mergeCell ref="A88:M88"/>
    <mergeCell ref="A89:M89"/>
    <mergeCell ref="B77:C77"/>
    <mergeCell ref="D77:E77"/>
    <mergeCell ref="F77:G77"/>
    <mergeCell ref="H77:I77"/>
    <mergeCell ref="J77:J78"/>
    <mergeCell ref="K77:K78"/>
    <mergeCell ref="L77:L78"/>
    <mergeCell ref="M77:M78"/>
    <mergeCell ref="A1:M1"/>
    <mergeCell ref="B2:I2"/>
    <mergeCell ref="J2:K2"/>
    <mergeCell ref="K61:K62"/>
    <mergeCell ref="B61:C61"/>
    <mergeCell ref="L4:L5"/>
    <mergeCell ref="L61:L62"/>
    <mergeCell ref="F61:G61"/>
    <mergeCell ref="H61:I61"/>
    <mergeCell ref="M4:M5"/>
    <mergeCell ref="M61:M62"/>
    <mergeCell ref="B4:C4"/>
    <mergeCell ref="D4:E4"/>
    <mergeCell ref="F4:G4"/>
    <mergeCell ref="K4:K5"/>
    <mergeCell ref="J61:J62"/>
    <mergeCell ref="H4:I4"/>
    <mergeCell ref="J4:J5"/>
    <mergeCell ref="A51:M51"/>
    <mergeCell ref="A60:M60"/>
    <mergeCell ref="A68:M68"/>
  </mergeCells>
  <printOptions/>
  <pageMargins left="0.7086614173228347" right="0.7086614173228347" top="0.7480314960629921" bottom="0.7480314960629921" header="0.31496062992125984" footer="0.31496062992125984"/>
  <pageSetup firstPageNumber="117" useFirstPageNumber="1" fitToHeight="2" horizontalDpi="600" verticalDpi="600" orientation="landscape" paperSize="9" scale="80" r:id="rId1"/>
  <headerFooter>
    <oddFooter>&amp;C&amp;P</oddFooter>
  </headerFooter>
  <rowBreaks count="1" manualBreakCount="1">
    <brk id="4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 topLeftCell="A1">
      <selection activeCell="P15" sqref="P15"/>
    </sheetView>
  </sheetViews>
  <sheetFormatPr defaultColWidth="9.140625" defaultRowHeight="15"/>
  <cols>
    <col min="1" max="1" width="35.57421875" style="2" customWidth="1"/>
    <col min="2" max="2" width="7.57421875" style="109" customWidth="1"/>
    <col min="3" max="3" width="10.00390625" style="109" customWidth="1"/>
    <col min="4" max="4" width="10.57421875" style="109" customWidth="1"/>
    <col min="5" max="5" width="16.421875" style="109" customWidth="1"/>
    <col min="6" max="6" width="9.7109375" style="109" customWidth="1"/>
    <col min="7" max="7" width="13.28125" style="109" customWidth="1"/>
    <col min="8" max="8" width="25.8515625" style="109" customWidth="1"/>
    <col min="9" max="9" width="21.421875" style="109" customWidth="1"/>
    <col min="10" max="10" width="11.8515625" style="109" customWidth="1"/>
    <col min="15" max="16384" width="9.140625" style="1" customWidth="1"/>
  </cols>
  <sheetData>
    <row r="1" spans="1:10" ht="42.75" customHeight="1" thickBot="1">
      <c r="A1" s="486" t="s">
        <v>162</v>
      </c>
      <c r="B1" s="487"/>
      <c r="C1" s="487"/>
      <c r="D1" s="487"/>
      <c r="E1" s="487"/>
      <c r="F1" s="487"/>
      <c r="G1" s="487"/>
      <c r="H1" s="487"/>
      <c r="I1" s="488"/>
      <c r="J1" s="489"/>
    </row>
    <row r="2" spans="1:10" s="4" customFormat="1" ht="21.75" customHeight="1">
      <c r="A2" s="494" t="s">
        <v>247</v>
      </c>
      <c r="B2" s="532" t="s">
        <v>163</v>
      </c>
      <c r="C2" s="532" t="s">
        <v>164</v>
      </c>
      <c r="D2" s="532" t="s">
        <v>165</v>
      </c>
      <c r="E2" s="532" t="s">
        <v>166</v>
      </c>
      <c r="F2" s="532" t="s">
        <v>344</v>
      </c>
      <c r="G2" s="532" t="s">
        <v>167</v>
      </c>
      <c r="H2" s="532" t="s">
        <v>231</v>
      </c>
      <c r="I2" s="532" t="s">
        <v>342</v>
      </c>
      <c r="J2" s="535" t="s">
        <v>343</v>
      </c>
    </row>
    <row r="3" spans="1:10" s="4" customFormat="1" ht="26.25" customHeight="1" thickBot="1">
      <c r="A3" s="476"/>
      <c r="B3" s="533"/>
      <c r="C3" s="533"/>
      <c r="D3" s="533"/>
      <c r="E3" s="533"/>
      <c r="F3" s="533"/>
      <c r="G3" s="533"/>
      <c r="H3" s="533"/>
      <c r="I3" s="533"/>
      <c r="J3" s="536"/>
    </row>
    <row r="4" spans="1:14" ht="14.25" customHeight="1">
      <c r="A4" s="225" t="s">
        <v>316</v>
      </c>
      <c r="B4" s="270">
        <v>1</v>
      </c>
      <c r="C4" s="270">
        <v>4</v>
      </c>
      <c r="D4" s="270">
        <v>23</v>
      </c>
      <c r="E4" s="270">
        <v>23</v>
      </c>
      <c r="F4" s="270">
        <v>1</v>
      </c>
      <c r="G4" s="270">
        <v>11</v>
      </c>
      <c r="H4" s="271"/>
      <c r="I4" s="272"/>
      <c r="J4" s="273">
        <f aca="true" t="shared" si="0" ref="J4:J5">SUM(B4:I4)</f>
        <v>63</v>
      </c>
      <c r="K4" s="1"/>
      <c r="L4" s="1"/>
      <c r="M4" s="1"/>
      <c r="N4" s="1"/>
    </row>
    <row r="5" spans="1:14" ht="15" customHeight="1" thickBot="1">
      <c r="A5" s="61" t="s">
        <v>87</v>
      </c>
      <c r="B5" s="274"/>
      <c r="C5" s="274">
        <v>1</v>
      </c>
      <c r="D5" s="274">
        <v>3</v>
      </c>
      <c r="E5" s="274">
        <v>5</v>
      </c>
      <c r="F5" s="274"/>
      <c r="G5" s="274">
        <v>1</v>
      </c>
      <c r="H5" s="275"/>
      <c r="I5" s="276"/>
      <c r="J5" s="277">
        <f t="shared" si="0"/>
        <v>10</v>
      </c>
      <c r="K5" s="1"/>
      <c r="L5" s="1"/>
      <c r="M5" s="1"/>
      <c r="N5" s="1"/>
    </row>
    <row r="6" spans="1:10" ht="15" customHeight="1">
      <c r="A6" s="192" t="s">
        <v>314</v>
      </c>
      <c r="B6" s="270">
        <v>1</v>
      </c>
      <c r="C6" s="270">
        <v>4</v>
      </c>
      <c r="D6" s="270">
        <v>13</v>
      </c>
      <c r="E6" s="270">
        <v>24</v>
      </c>
      <c r="F6" s="270">
        <v>1</v>
      </c>
      <c r="G6" s="271"/>
      <c r="H6" s="272"/>
      <c r="I6" s="270">
        <v>7</v>
      </c>
      <c r="J6" s="273">
        <v>50</v>
      </c>
    </row>
    <row r="7" spans="1:10" ht="15" customHeight="1" thickBot="1">
      <c r="A7" s="70" t="s">
        <v>87</v>
      </c>
      <c r="B7" s="274">
        <v>0</v>
      </c>
      <c r="C7" s="274">
        <v>3</v>
      </c>
      <c r="D7" s="274">
        <v>7</v>
      </c>
      <c r="E7" s="274">
        <v>8</v>
      </c>
      <c r="F7" s="274">
        <v>1</v>
      </c>
      <c r="G7" s="275"/>
      <c r="H7" s="276"/>
      <c r="I7" s="274">
        <v>3</v>
      </c>
      <c r="J7" s="277">
        <v>22</v>
      </c>
    </row>
    <row r="8" spans="1:10" ht="15" customHeight="1">
      <c r="A8" s="225" t="s">
        <v>315</v>
      </c>
      <c r="B8" s="270">
        <v>1</v>
      </c>
      <c r="C8" s="270">
        <v>4</v>
      </c>
      <c r="D8" s="270">
        <v>6</v>
      </c>
      <c r="E8" s="270">
        <v>12</v>
      </c>
      <c r="F8" s="270">
        <v>1</v>
      </c>
      <c r="G8" s="271"/>
      <c r="H8" s="272"/>
      <c r="I8" s="270">
        <v>2</v>
      </c>
      <c r="J8" s="273">
        <v>26</v>
      </c>
    </row>
    <row r="9" spans="1:10" ht="15" customHeight="1" thickBot="1">
      <c r="A9" s="61" t="s">
        <v>87</v>
      </c>
      <c r="B9" s="274">
        <v>0</v>
      </c>
      <c r="C9" s="274">
        <v>0</v>
      </c>
      <c r="D9" s="274">
        <v>1</v>
      </c>
      <c r="E9" s="274">
        <v>4</v>
      </c>
      <c r="F9" s="274">
        <v>0</v>
      </c>
      <c r="G9" s="275"/>
      <c r="H9" s="276"/>
      <c r="I9" s="274">
        <v>1</v>
      </c>
      <c r="J9" s="277">
        <v>6</v>
      </c>
    </row>
    <row r="10" spans="1:10" ht="15" customHeight="1">
      <c r="A10" s="192" t="s">
        <v>250</v>
      </c>
      <c r="B10" s="270">
        <v>1</v>
      </c>
      <c r="C10" s="270">
        <v>5</v>
      </c>
      <c r="D10" s="270">
        <v>6</v>
      </c>
      <c r="E10" s="270">
        <v>17</v>
      </c>
      <c r="F10" s="270">
        <v>1</v>
      </c>
      <c r="G10" s="271"/>
      <c r="H10" s="272"/>
      <c r="I10" s="270"/>
      <c r="J10" s="273"/>
    </row>
    <row r="11" spans="1:10" ht="15" customHeight="1" thickBot="1">
      <c r="A11" s="70" t="s">
        <v>87</v>
      </c>
      <c r="B11" s="274">
        <v>0</v>
      </c>
      <c r="C11" s="274">
        <v>2</v>
      </c>
      <c r="D11" s="274">
        <v>1</v>
      </c>
      <c r="E11" s="274">
        <v>3</v>
      </c>
      <c r="F11" s="274">
        <v>0</v>
      </c>
      <c r="G11" s="275"/>
      <c r="H11" s="276"/>
      <c r="I11" s="274"/>
      <c r="J11" s="277"/>
    </row>
    <row r="12" spans="1:10" ht="15" customHeight="1">
      <c r="A12" s="225" t="s">
        <v>251</v>
      </c>
      <c r="B12" s="270">
        <v>1</v>
      </c>
      <c r="C12" s="270">
        <v>4</v>
      </c>
      <c r="D12" s="270">
        <v>11</v>
      </c>
      <c r="E12" s="270">
        <v>26</v>
      </c>
      <c r="F12" s="270">
        <v>1</v>
      </c>
      <c r="G12" s="271"/>
      <c r="H12" s="272"/>
      <c r="I12" s="270">
        <v>5</v>
      </c>
      <c r="J12" s="273">
        <v>48</v>
      </c>
    </row>
    <row r="13" spans="1:10" ht="15" customHeight="1" thickBot="1">
      <c r="A13" s="61" t="s">
        <v>87</v>
      </c>
      <c r="B13" s="274">
        <v>0</v>
      </c>
      <c r="C13" s="274">
        <v>1</v>
      </c>
      <c r="D13" s="274">
        <v>6</v>
      </c>
      <c r="E13" s="274">
        <v>5</v>
      </c>
      <c r="F13" s="274">
        <v>1</v>
      </c>
      <c r="G13" s="275"/>
      <c r="H13" s="276"/>
      <c r="I13" s="274">
        <v>1</v>
      </c>
      <c r="J13" s="277">
        <v>14</v>
      </c>
    </row>
    <row r="14" spans="1:10" ht="15" customHeight="1">
      <c r="A14" s="192" t="s">
        <v>252</v>
      </c>
      <c r="B14" s="270">
        <v>1</v>
      </c>
      <c r="C14" s="270">
        <v>5</v>
      </c>
      <c r="D14" s="270">
        <v>6</v>
      </c>
      <c r="E14" s="270">
        <v>10</v>
      </c>
      <c r="F14" s="270">
        <v>1</v>
      </c>
      <c r="G14" s="271"/>
      <c r="H14" s="272"/>
      <c r="I14" s="270">
        <v>3</v>
      </c>
      <c r="J14" s="273"/>
    </row>
    <row r="15" spans="1:10" ht="15" customHeight="1" thickBot="1">
      <c r="A15" s="70" t="s">
        <v>87</v>
      </c>
      <c r="B15" s="274">
        <v>0</v>
      </c>
      <c r="C15" s="274">
        <v>1</v>
      </c>
      <c r="D15" s="274">
        <v>3</v>
      </c>
      <c r="E15" s="274">
        <v>0</v>
      </c>
      <c r="F15" s="274">
        <v>0</v>
      </c>
      <c r="G15" s="275"/>
      <c r="H15" s="276"/>
      <c r="I15" s="274">
        <v>0</v>
      </c>
      <c r="J15" s="277"/>
    </row>
    <row r="16" spans="1:10" ht="15" customHeight="1">
      <c r="A16" s="225" t="s">
        <v>253</v>
      </c>
      <c r="B16" s="270">
        <v>1</v>
      </c>
      <c r="C16" s="270">
        <v>4</v>
      </c>
      <c r="D16" s="270">
        <v>9</v>
      </c>
      <c r="E16" s="270">
        <v>22</v>
      </c>
      <c r="F16" s="270">
        <v>1</v>
      </c>
      <c r="G16" s="271"/>
      <c r="H16" s="272"/>
      <c r="I16" s="270">
        <v>7</v>
      </c>
      <c r="J16" s="273">
        <v>44</v>
      </c>
    </row>
    <row r="17" spans="1:10" ht="15" customHeight="1" thickBot="1">
      <c r="A17" s="70" t="s">
        <v>87</v>
      </c>
      <c r="B17" s="274">
        <v>1</v>
      </c>
      <c r="C17" s="274">
        <v>1</v>
      </c>
      <c r="D17" s="274">
        <v>4</v>
      </c>
      <c r="E17" s="274">
        <v>8</v>
      </c>
      <c r="F17" s="274">
        <v>1</v>
      </c>
      <c r="G17" s="275"/>
      <c r="H17" s="276"/>
      <c r="I17" s="274">
        <v>4</v>
      </c>
      <c r="J17" s="277">
        <v>19</v>
      </c>
    </row>
    <row r="18" spans="1:10" ht="15" customHeight="1">
      <c r="A18" s="225" t="s">
        <v>254</v>
      </c>
      <c r="B18" s="270">
        <v>1</v>
      </c>
      <c r="C18" s="270">
        <v>3</v>
      </c>
      <c r="D18" s="270">
        <v>7</v>
      </c>
      <c r="E18" s="270">
        <v>15</v>
      </c>
      <c r="F18" s="270">
        <v>1</v>
      </c>
      <c r="G18" s="271"/>
      <c r="H18" s="272"/>
      <c r="I18" s="270">
        <v>14</v>
      </c>
      <c r="J18" s="273"/>
    </row>
    <row r="19" spans="1:10" ht="15" customHeight="1" thickBot="1">
      <c r="A19" s="61" t="s">
        <v>87</v>
      </c>
      <c r="B19" s="274">
        <v>0</v>
      </c>
      <c r="C19" s="274">
        <v>0</v>
      </c>
      <c r="D19" s="274">
        <v>2</v>
      </c>
      <c r="E19" s="274">
        <v>5</v>
      </c>
      <c r="F19" s="274">
        <v>1</v>
      </c>
      <c r="G19" s="275"/>
      <c r="H19" s="276"/>
      <c r="I19" s="274">
        <v>4</v>
      </c>
      <c r="J19" s="277"/>
    </row>
    <row r="20" spans="1:10" ht="15" customHeight="1">
      <c r="A20" s="192" t="s">
        <v>255</v>
      </c>
      <c r="B20" s="270">
        <v>1</v>
      </c>
      <c r="C20" s="270">
        <v>2</v>
      </c>
      <c r="D20" s="270">
        <v>9</v>
      </c>
      <c r="E20" s="270">
        <v>10</v>
      </c>
      <c r="F20" s="270">
        <v>1</v>
      </c>
      <c r="G20" s="271"/>
      <c r="H20" s="272"/>
      <c r="I20" s="270">
        <v>6</v>
      </c>
      <c r="J20" s="273">
        <v>29</v>
      </c>
    </row>
    <row r="21" spans="1:10" ht="15" customHeight="1" thickBot="1">
      <c r="A21" s="70" t="s">
        <v>87</v>
      </c>
      <c r="B21" s="179">
        <v>0</v>
      </c>
      <c r="C21" s="179">
        <v>2</v>
      </c>
      <c r="D21" s="179">
        <v>3</v>
      </c>
      <c r="E21" s="179">
        <v>2</v>
      </c>
      <c r="F21" s="179">
        <v>0</v>
      </c>
      <c r="G21" s="275"/>
      <c r="H21" s="276"/>
      <c r="I21" s="179">
        <v>3</v>
      </c>
      <c r="J21" s="278">
        <v>10</v>
      </c>
    </row>
    <row r="22" spans="1:10" ht="30" customHeight="1">
      <c r="A22" s="225" t="s">
        <v>222</v>
      </c>
      <c r="B22" s="272"/>
      <c r="C22" s="272"/>
      <c r="D22" s="272"/>
      <c r="E22" s="270"/>
      <c r="F22" s="270"/>
      <c r="G22" s="271"/>
      <c r="H22" s="270"/>
      <c r="I22" s="270"/>
      <c r="J22" s="273">
        <f aca="true" t="shared" si="1" ref="J22:J25">SUM(B22:I22)</f>
        <v>0</v>
      </c>
    </row>
    <row r="23" spans="1:10" ht="15" customHeight="1" thickBot="1">
      <c r="A23" s="61" t="s">
        <v>87</v>
      </c>
      <c r="B23" s="276"/>
      <c r="C23" s="276"/>
      <c r="D23" s="276"/>
      <c r="E23" s="179"/>
      <c r="F23" s="179"/>
      <c r="G23" s="279"/>
      <c r="H23" s="179"/>
      <c r="I23" s="179"/>
      <c r="J23" s="278">
        <f t="shared" si="1"/>
        <v>0</v>
      </c>
    </row>
    <row r="24" spans="1:10" ht="15" customHeight="1">
      <c r="A24" s="225" t="s">
        <v>77</v>
      </c>
      <c r="B24" s="272"/>
      <c r="C24" s="272"/>
      <c r="D24" s="272"/>
      <c r="E24" s="270"/>
      <c r="F24" s="270"/>
      <c r="G24" s="271"/>
      <c r="H24" s="270"/>
      <c r="I24" s="270"/>
      <c r="J24" s="273">
        <f t="shared" si="1"/>
        <v>0</v>
      </c>
    </row>
    <row r="25" spans="1:14" ht="15" customHeight="1" thickBot="1">
      <c r="A25" s="61" t="s">
        <v>87</v>
      </c>
      <c r="B25" s="276"/>
      <c r="C25" s="276"/>
      <c r="D25" s="276"/>
      <c r="E25" s="179"/>
      <c r="F25" s="179"/>
      <c r="G25" s="275"/>
      <c r="H25" s="179"/>
      <c r="I25" s="179"/>
      <c r="J25" s="278">
        <f t="shared" si="1"/>
        <v>0</v>
      </c>
      <c r="N25" t="s">
        <v>299</v>
      </c>
    </row>
    <row r="26" spans="1:11" ht="30" customHeight="1">
      <c r="A26" s="284" t="s">
        <v>341</v>
      </c>
      <c r="B26" s="280">
        <f>SUM(B6,B8,B10,B12,B14,B16,B18,B20,B22,B24)</f>
        <v>8</v>
      </c>
      <c r="C26" s="280">
        <f aca="true" t="shared" si="2" ref="C26:F27">SUM(C6,C8,C10,C12,C14,C16,C18,C20,C22,C24)</f>
        <v>31</v>
      </c>
      <c r="D26" s="280">
        <f t="shared" si="2"/>
        <v>67</v>
      </c>
      <c r="E26" s="280">
        <f t="shared" si="2"/>
        <v>136</v>
      </c>
      <c r="F26" s="280">
        <f t="shared" si="2"/>
        <v>8</v>
      </c>
      <c r="G26" s="281"/>
      <c r="H26" s="280">
        <f>SUM(H22,H24)</f>
        <v>0</v>
      </c>
      <c r="I26" s="280">
        <f>SUM(I6,I8,I10,I12,I14,I16,I18,I20,I22,I24)</f>
        <v>44</v>
      </c>
      <c r="J26" s="280">
        <f>SUM(J6,J8,J10,J12,J14,J16,J18,J20,J22,J24)</f>
        <v>197</v>
      </c>
      <c r="K26" s="28"/>
    </row>
    <row r="27" spans="1:10" ht="15" customHeight="1" thickBot="1">
      <c r="A27" s="61" t="s">
        <v>87</v>
      </c>
      <c r="B27" s="282">
        <f>SUM(B7,B9,B11,B13,B15,B17,B19,B21,B23,B25)</f>
        <v>1</v>
      </c>
      <c r="C27" s="282">
        <f t="shared" si="2"/>
        <v>10</v>
      </c>
      <c r="D27" s="282">
        <f t="shared" si="2"/>
        <v>27</v>
      </c>
      <c r="E27" s="282">
        <f t="shared" si="2"/>
        <v>35</v>
      </c>
      <c r="F27" s="282">
        <f t="shared" si="2"/>
        <v>4</v>
      </c>
      <c r="G27" s="276"/>
      <c r="H27" s="282">
        <f>SUM(H23,H25)</f>
        <v>0</v>
      </c>
      <c r="I27" s="282">
        <f>SUM(I7,I9,I11,I13,I15,I17,I19,I21,I23,I25)</f>
        <v>16</v>
      </c>
      <c r="J27" s="282">
        <f>SUM(J7,J9,J11,J13,J15,J17,J19,J21,J23,J25)</f>
        <v>71</v>
      </c>
    </row>
    <row r="28" spans="1:10" ht="15" customHeight="1">
      <c r="A28" s="285" t="s">
        <v>90</v>
      </c>
      <c r="B28" s="213">
        <f aca="true" t="shared" si="3" ref="B28:J29">B26+B4</f>
        <v>9</v>
      </c>
      <c r="C28" s="213">
        <f t="shared" si="3"/>
        <v>35</v>
      </c>
      <c r="D28" s="213">
        <f t="shared" si="3"/>
        <v>90</v>
      </c>
      <c r="E28" s="213">
        <f t="shared" si="3"/>
        <v>159</v>
      </c>
      <c r="F28" s="213">
        <f t="shared" si="3"/>
        <v>9</v>
      </c>
      <c r="G28" s="213">
        <f t="shared" si="3"/>
        <v>11</v>
      </c>
      <c r="H28" s="213">
        <f t="shared" si="3"/>
        <v>0</v>
      </c>
      <c r="I28" s="213">
        <f t="shared" si="3"/>
        <v>44</v>
      </c>
      <c r="J28" s="214">
        <f t="shared" si="3"/>
        <v>260</v>
      </c>
    </row>
    <row r="29" spans="1:10" ht="15" customHeight="1" thickBot="1">
      <c r="A29" s="61" t="s">
        <v>87</v>
      </c>
      <c r="B29" s="282">
        <f t="shared" si="3"/>
        <v>1</v>
      </c>
      <c r="C29" s="282">
        <f t="shared" si="3"/>
        <v>11</v>
      </c>
      <c r="D29" s="282">
        <f t="shared" si="3"/>
        <v>30</v>
      </c>
      <c r="E29" s="282">
        <f t="shared" si="3"/>
        <v>40</v>
      </c>
      <c r="F29" s="282">
        <f t="shared" si="3"/>
        <v>4</v>
      </c>
      <c r="G29" s="282">
        <f t="shared" si="3"/>
        <v>1</v>
      </c>
      <c r="H29" s="282">
        <f t="shared" si="3"/>
        <v>0</v>
      </c>
      <c r="I29" s="282">
        <f t="shared" si="3"/>
        <v>16</v>
      </c>
      <c r="J29" s="278">
        <f t="shared" si="3"/>
        <v>81</v>
      </c>
    </row>
    <row r="30" spans="1:14" ht="15" customHeight="1">
      <c r="A30" s="37"/>
      <c r="B30" s="245"/>
      <c r="C30" s="245"/>
      <c r="D30" s="245"/>
      <c r="E30" s="245"/>
      <c r="F30" s="245"/>
      <c r="G30" s="245"/>
      <c r="H30" s="245"/>
      <c r="I30" s="245"/>
      <c r="J30" s="245"/>
      <c r="K30" s="20"/>
      <c r="L30" s="20"/>
      <c r="M30" s="20"/>
      <c r="N30" s="20"/>
    </row>
    <row r="31" spans="1:14" ht="27.75" customHeight="1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20"/>
      <c r="L31" s="20"/>
      <c r="M31" s="20"/>
      <c r="N31" s="20"/>
    </row>
    <row r="32" spans="1:14" ht="15" customHeight="1">
      <c r="A32" s="461"/>
      <c r="B32" s="461"/>
      <c r="C32" s="461"/>
      <c r="D32" s="461"/>
      <c r="E32" s="461"/>
      <c r="F32" s="461"/>
      <c r="G32" s="461"/>
      <c r="H32" s="461"/>
      <c r="I32" s="461"/>
      <c r="J32" s="461"/>
      <c r="K32" s="20"/>
      <c r="L32" s="20"/>
      <c r="M32" s="20"/>
      <c r="N32" s="20"/>
    </row>
    <row r="33" spans="1:14" ht="15" customHeight="1">
      <c r="A33" s="440"/>
      <c r="B33" s="440"/>
      <c r="C33" s="440"/>
      <c r="D33" s="440"/>
      <c r="E33" s="440"/>
      <c r="F33" s="440"/>
      <c r="G33" s="440"/>
      <c r="H33" s="440"/>
      <c r="I33" s="440"/>
      <c r="J33" s="440"/>
      <c r="K33" s="20"/>
      <c r="L33" s="20"/>
      <c r="M33" s="20"/>
      <c r="N33" s="20"/>
    </row>
    <row r="34" spans="1:14" s="39" customFormat="1" ht="27.75" customHeight="1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71"/>
      <c r="L34" s="71"/>
      <c r="M34" s="71"/>
      <c r="N34" s="71"/>
    </row>
    <row r="35" spans="1:14" s="39" customFormat="1" ht="27.75" customHeight="1">
      <c r="A35" s="440"/>
      <c r="B35" s="440"/>
      <c r="C35" s="440"/>
      <c r="D35" s="440"/>
      <c r="E35" s="440"/>
      <c r="F35" s="440"/>
      <c r="G35" s="440"/>
      <c r="H35" s="440"/>
      <c r="I35" s="440"/>
      <c r="J35" s="440"/>
      <c r="K35" s="71"/>
      <c r="L35" s="71"/>
      <c r="M35" s="71"/>
      <c r="N35" s="71"/>
    </row>
    <row r="36" spans="1:14" ht="15" customHeight="1">
      <c r="A36" s="461"/>
      <c r="B36" s="461"/>
      <c r="C36" s="461"/>
      <c r="D36" s="461"/>
      <c r="E36" s="461"/>
      <c r="F36" s="461"/>
      <c r="G36" s="461"/>
      <c r="H36" s="461"/>
      <c r="I36" s="461"/>
      <c r="J36" s="461"/>
      <c r="K36" s="1"/>
      <c r="L36" s="1"/>
      <c r="M36" s="1"/>
      <c r="N36" s="1"/>
    </row>
    <row r="37" spans="1:14" ht="15" customHeight="1">
      <c r="A37" s="1"/>
      <c r="K37" s="1"/>
      <c r="L37" s="1"/>
      <c r="M37" s="1"/>
      <c r="N37" s="1"/>
    </row>
    <row r="38" spans="1:14" ht="12.75">
      <c r="A38" s="67"/>
      <c r="B38" s="283"/>
      <c r="C38" s="283"/>
      <c r="D38" s="283"/>
      <c r="E38" s="283"/>
      <c r="F38" s="283"/>
      <c r="G38" s="283"/>
      <c r="H38" s="283"/>
      <c r="I38" s="283"/>
      <c r="J38" s="283"/>
      <c r="K38" s="1"/>
      <c r="L38" s="1"/>
      <c r="M38" s="1"/>
      <c r="N38" s="1"/>
    </row>
    <row r="39" spans="1:14" ht="12.75">
      <c r="A39" s="1"/>
      <c r="K39" s="1"/>
      <c r="L39" s="1"/>
      <c r="M39" s="1"/>
      <c r="N39" s="1"/>
    </row>
    <row r="40" spans="1:14" ht="12.75">
      <c r="A40" s="1"/>
      <c r="K40" s="1"/>
      <c r="L40" s="1"/>
      <c r="M40" s="1"/>
      <c r="N40" s="1"/>
    </row>
    <row r="41" spans="1:14" ht="12.75">
      <c r="A41" s="1"/>
      <c r="K41" s="1"/>
      <c r="L41" s="1"/>
      <c r="M41" s="1"/>
      <c r="N41" s="1"/>
    </row>
    <row r="42" spans="1:14" ht="12.75">
      <c r="A42" s="1"/>
      <c r="K42" s="1"/>
      <c r="L42" s="1"/>
      <c r="M42" s="1"/>
      <c r="N42" s="1"/>
    </row>
    <row r="43" spans="1:14" ht="12.75">
      <c r="A43" s="1"/>
      <c r="K43" s="1"/>
      <c r="L43" s="1"/>
      <c r="M43" s="1"/>
      <c r="N43" s="1"/>
    </row>
    <row r="44" spans="1:14" ht="12.75">
      <c r="A44" s="1"/>
      <c r="K44" s="1"/>
      <c r="L44" s="1"/>
      <c r="M44" s="1"/>
      <c r="N44" s="1"/>
    </row>
    <row r="45" spans="1:14" ht="12.75">
      <c r="A45" s="1"/>
      <c r="K45" s="1"/>
      <c r="L45" s="1"/>
      <c r="M45" s="1"/>
      <c r="N45" s="1"/>
    </row>
  </sheetData>
  <mergeCells count="17">
    <mergeCell ref="A31:J31"/>
    <mergeCell ref="A36:J36"/>
    <mergeCell ref="J2:J3"/>
    <mergeCell ref="A33:J33"/>
    <mergeCell ref="A32:J32"/>
    <mergeCell ref="A34:J34"/>
    <mergeCell ref="A35:J3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rstPageNumber="119" useFirstPageNumber="1" fitToHeight="0" fitToWidth="1" horizontalDpi="600" verticalDpi="600" orientation="landscape" paperSize="9" scale="76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workbookViewId="0" topLeftCell="A4">
      <selection activeCell="P32" sqref="P32"/>
    </sheetView>
  </sheetViews>
  <sheetFormatPr defaultColWidth="9.140625" defaultRowHeight="15"/>
  <cols>
    <col min="1" max="1" width="44.140625" style="2" customWidth="1"/>
    <col min="2" max="6" width="10.140625" style="109" customWidth="1"/>
    <col min="7" max="7" width="18.00390625" style="109" customWidth="1"/>
    <col min="8" max="8" width="14.28125" style="109" customWidth="1"/>
    <col min="9" max="9" width="15.28125" style="109" customWidth="1"/>
    <col min="10" max="10" width="14.28125" style="109" customWidth="1"/>
    <col min="11" max="11" width="15.140625" style="109" customWidth="1"/>
    <col min="12" max="16384" width="9.140625" style="1" customWidth="1"/>
  </cols>
  <sheetData>
    <row r="1" spans="1:11" ht="42.75" customHeight="1">
      <c r="A1" s="449" t="s">
        <v>192</v>
      </c>
      <c r="B1" s="521"/>
      <c r="C1" s="521"/>
      <c r="D1" s="521"/>
      <c r="E1" s="521"/>
      <c r="F1" s="521"/>
      <c r="G1" s="521"/>
      <c r="H1" s="521"/>
      <c r="I1" s="521"/>
      <c r="J1" s="521"/>
      <c r="K1" s="522"/>
    </row>
    <row r="2" spans="1:11" s="4" customFormat="1" ht="18.75" customHeight="1">
      <c r="A2" s="475" t="s">
        <v>247</v>
      </c>
      <c r="B2" s="417" t="s">
        <v>20</v>
      </c>
      <c r="C2" s="417"/>
      <c r="D2" s="417"/>
      <c r="E2" s="417"/>
      <c r="F2" s="417"/>
      <c r="G2" s="417"/>
      <c r="H2" s="394" t="s">
        <v>336</v>
      </c>
      <c r="I2" s="538"/>
      <c r="J2" s="538"/>
      <c r="K2" s="537" t="s">
        <v>338</v>
      </c>
    </row>
    <row r="3" spans="1:11" s="4" customFormat="1" ht="52.5" customHeight="1" thickBot="1">
      <c r="A3" s="476"/>
      <c r="B3" s="80" t="s">
        <v>21</v>
      </c>
      <c r="C3" s="80" t="s">
        <v>22</v>
      </c>
      <c r="D3" s="80" t="s">
        <v>23</v>
      </c>
      <c r="E3" s="286" t="s">
        <v>24</v>
      </c>
      <c r="F3" s="80" t="s">
        <v>25</v>
      </c>
      <c r="G3" s="80" t="s">
        <v>53</v>
      </c>
      <c r="H3" s="80" t="s">
        <v>335</v>
      </c>
      <c r="I3" s="286" t="s">
        <v>227</v>
      </c>
      <c r="J3" s="80" t="s">
        <v>337</v>
      </c>
      <c r="K3" s="523"/>
    </row>
    <row r="4" spans="1:11" s="5" customFormat="1" ht="15">
      <c r="A4" s="225" t="s">
        <v>248</v>
      </c>
      <c r="B4" s="287" t="s">
        <v>302</v>
      </c>
      <c r="C4" s="287">
        <v>2.5</v>
      </c>
      <c r="D4" s="287">
        <v>4</v>
      </c>
      <c r="E4" s="287" t="s">
        <v>302</v>
      </c>
      <c r="F4" s="287" t="s">
        <v>302</v>
      </c>
      <c r="G4" s="287" t="s">
        <v>302</v>
      </c>
      <c r="H4" s="288"/>
      <c r="I4" s="287" t="s">
        <v>302</v>
      </c>
      <c r="J4" s="287">
        <v>0.02</v>
      </c>
      <c r="K4" s="287" t="s">
        <v>302</v>
      </c>
    </row>
    <row r="5" spans="1:11" s="5" customFormat="1" ht="15">
      <c r="A5" s="52" t="s">
        <v>178</v>
      </c>
      <c r="B5" s="289" t="s">
        <v>302</v>
      </c>
      <c r="C5" s="289" t="s">
        <v>302</v>
      </c>
      <c r="D5" s="289" t="s">
        <v>302</v>
      </c>
      <c r="E5" s="289" t="s">
        <v>302</v>
      </c>
      <c r="F5" s="289" t="s">
        <v>302</v>
      </c>
      <c r="G5" s="289" t="s">
        <v>302</v>
      </c>
      <c r="H5" s="290"/>
      <c r="I5" s="289" t="s">
        <v>302</v>
      </c>
      <c r="J5" s="289" t="s">
        <v>302</v>
      </c>
      <c r="K5" s="289" t="s">
        <v>302</v>
      </c>
    </row>
    <row r="6" spans="1:11" s="5" customFormat="1" ht="15">
      <c r="A6" s="52" t="s">
        <v>179</v>
      </c>
      <c r="B6" s="289" t="s">
        <v>302</v>
      </c>
      <c r="C6" s="289" t="s">
        <v>302</v>
      </c>
      <c r="D6" s="289" t="s">
        <v>302</v>
      </c>
      <c r="E6" s="289" t="s">
        <v>302</v>
      </c>
      <c r="F6" s="289" t="s">
        <v>302</v>
      </c>
      <c r="G6" s="289" t="s">
        <v>302</v>
      </c>
      <c r="H6" s="290"/>
      <c r="I6" s="289" t="s">
        <v>302</v>
      </c>
      <c r="J6" s="289" t="s">
        <v>302</v>
      </c>
      <c r="K6" s="289" t="s">
        <v>302</v>
      </c>
    </row>
    <row r="7" spans="1:11" s="5" customFormat="1" ht="15">
      <c r="A7" s="52" t="s">
        <v>175</v>
      </c>
      <c r="B7" s="289" t="s">
        <v>302</v>
      </c>
      <c r="C7" s="289" t="s">
        <v>302</v>
      </c>
      <c r="D7" s="289" t="s">
        <v>302</v>
      </c>
      <c r="E7" s="289" t="s">
        <v>302</v>
      </c>
      <c r="F7" s="289" t="s">
        <v>302</v>
      </c>
      <c r="G7" s="289" t="s">
        <v>302</v>
      </c>
      <c r="H7" s="290"/>
      <c r="I7" s="289" t="s">
        <v>302</v>
      </c>
      <c r="J7" s="289" t="s">
        <v>302</v>
      </c>
      <c r="K7" s="289" t="s">
        <v>302</v>
      </c>
    </row>
    <row r="8" spans="1:11" s="5" customFormat="1" ht="15">
      <c r="A8" s="52" t="s">
        <v>176</v>
      </c>
      <c r="B8" s="289" t="s">
        <v>302</v>
      </c>
      <c r="C8" s="289">
        <v>1.5</v>
      </c>
      <c r="D8" s="289">
        <v>4</v>
      </c>
      <c r="E8" s="289" t="s">
        <v>302</v>
      </c>
      <c r="F8" s="289" t="s">
        <v>302</v>
      </c>
      <c r="G8" s="289" t="s">
        <v>302</v>
      </c>
      <c r="H8" s="290"/>
      <c r="I8" s="289" t="s">
        <v>302</v>
      </c>
      <c r="J8" s="289" t="s">
        <v>302</v>
      </c>
      <c r="K8" s="289" t="s">
        <v>302</v>
      </c>
    </row>
    <row r="9" spans="1:11" s="5" customFormat="1" ht="15">
      <c r="A9" s="52" t="s">
        <v>177</v>
      </c>
      <c r="B9" s="289" t="s">
        <v>302</v>
      </c>
      <c r="C9" s="289">
        <v>1</v>
      </c>
      <c r="D9" s="289" t="s">
        <v>302</v>
      </c>
      <c r="E9" s="289" t="s">
        <v>302</v>
      </c>
      <c r="F9" s="289" t="s">
        <v>302</v>
      </c>
      <c r="G9" s="289" t="s">
        <v>302</v>
      </c>
      <c r="H9" s="290"/>
      <c r="I9" s="289" t="s">
        <v>302</v>
      </c>
      <c r="J9" s="289" t="s">
        <v>302</v>
      </c>
      <c r="K9" s="289" t="s">
        <v>302</v>
      </c>
    </row>
    <row r="10" spans="1:11" s="5" customFormat="1" ht="15">
      <c r="A10" s="52" t="s">
        <v>180</v>
      </c>
      <c r="B10" s="289" t="s">
        <v>302</v>
      </c>
      <c r="C10" s="289" t="s">
        <v>302</v>
      </c>
      <c r="D10" s="289" t="s">
        <v>302</v>
      </c>
      <c r="E10" s="289" t="s">
        <v>302</v>
      </c>
      <c r="F10" s="289" t="s">
        <v>302</v>
      </c>
      <c r="G10" s="289" t="s">
        <v>302</v>
      </c>
      <c r="H10" s="290"/>
      <c r="I10" s="289" t="s">
        <v>302</v>
      </c>
      <c r="J10" s="289">
        <v>0.02</v>
      </c>
      <c r="K10" s="289" t="s">
        <v>302</v>
      </c>
    </row>
    <row r="11" spans="1:11" s="5" customFormat="1" ht="13.5" customHeight="1" thickBot="1">
      <c r="A11" s="52" t="s">
        <v>193</v>
      </c>
      <c r="B11" s="291" t="s">
        <v>302</v>
      </c>
      <c r="C11" s="291" t="s">
        <v>302</v>
      </c>
      <c r="D11" s="291">
        <v>1</v>
      </c>
      <c r="E11" s="291" t="s">
        <v>302</v>
      </c>
      <c r="F11" s="291" t="s">
        <v>302</v>
      </c>
      <c r="G11" s="291" t="s">
        <v>302</v>
      </c>
      <c r="H11" s="292"/>
      <c r="I11" s="291" t="s">
        <v>302</v>
      </c>
      <c r="J11" s="291" t="s">
        <v>302</v>
      </c>
      <c r="K11" s="291" t="s">
        <v>302</v>
      </c>
    </row>
    <row r="12" spans="1:11" s="5" customFormat="1" ht="13.5" customHeight="1">
      <c r="A12" s="225" t="s">
        <v>284</v>
      </c>
      <c r="B12" s="293" t="s">
        <v>302</v>
      </c>
      <c r="C12" s="293">
        <v>1</v>
      </c>
      <c r="D12" s="293">
        <v>0.97</v>
      </c>
      <c r="E12" s="293" t="s">
        <v>302</v>
      </c>
      <c r="F12" s="293" t="s">
        <v>302</v>
      </c>
      <c r="G12" s="293" t="s">
        <v>302</v>
      </c>
      <c r="H12" s="294"/>
      <c r="I12" s="293" t="s">
        <v>302</v>
      </c>
      <c r="J12" s="293">
        <v>0.03</v>
      </c>
      <c r="K12" s="293">
        <v>0.8</v>
      </c>
    </row>
    <row r="13" spans="1:11" s="5" customFormat="1" ht="13.5" customHeight="1">
      <c r="A13" s="52" t="s">
        <v>178</v>
      </c>
      <c r="B13" s="289" t="s">
        <v>302</v>
      </c>
      <c r="C13" s="289" t="s">
        <v>302</v>
      </c>
      <c r="D13" s="289" t="s">
        <v>302</v>
      </c>
      <c r="E13" s="289" t="s">
        <v>302</v>
      </c>
      <c r="F13" s="289" t="s">
        <v>302</v>
      </c>
      <c r="G13" s="289" t="s">
        <v>302</v>
      </c>
      <c r="H13" s="290"/>
      <c r="I13" s="289" t="s">
        <v>302</v>
      </c>
      <c r="J13" s="289" t="s">
        <v>302</v>
      </c>
      <c r="K13" s="289" t="s">
        <v>302</v>
      </c>
    </row>
    <row r="14" spans="1:11" s="5" customFormat="1" ht="13.5" customHeight="1">
      <c r="A14" s="52" t="s">
        <v>179</v>
      </c>
      <c r="B14" s="289" t="s">
        <v>302</v>
      </c>
      <c r="C14" s="289" t="s">
        <v>302</v>
      </c>
      <c r="D14" s="289" t="s">
        <v>302</v>
      </c>
      <c r="E14" s="289" t="s">
        <v>302</v>
      </c>
      <c r="F14" s="289" t="s">
        <v>302</v>
      </c>
      <c r="G14" s="289" t="s">
        <v>302</v>
      </c>
      <c r="H14" s="290"/>
      <c r="I14" s="289" t="s">
        <v>302</v>
      </c>
      <c r="J14" s="289" t="s">
        <v>302</v>
      </c>
      <c r="K14" s="289" t="s">
        <v>302</v>
      </c>
    </row>
    <row r="15" spans="1:11" s="5" customFormat="1" ht="13.5" customHeight="1">
      <c r="A15" s="52" t="s">
        <v>175</v>
      </c>
      <c r="B15" s="289" t="s">
        <v>302</v>
      </c>
      <c r="C15" s="289" t="s">
        <v>302</v>
      </c>
      <c r="D15" s="289" t="s">
        <v>302</v>
      </c>
      <c r="E15" s="289" t="s">
        <v>302</v>
      </c>
      <c r="F15" s="289" t="s">
        <v>302</v>
      </c>
      <c r="G15" s="289" t="s">
        <v>302</v>
      </c>
      <c r="H15" s="290"/>
      <c r="I15" s="289" t="s">
        <v>302</v>
      </c>
      <c r="J15" s="289" t="s">
        <v>302</v>
      </c>
      <c r="K15" s="289" t="s">
        <v>302</v>
      </c>
    </row>
    <row r="16" spans="1:11" s="5" customFormat="1" ht="13.5" customHeight="1">
      <c r="A16" s="52" t="s">
        <v>176</v>
      </c>
      <c r="B16" s="289" t="s">
        <v>302</v>
      </c>
      <c r="C16" s="289">
        <v>1</v>
      </c>
      <c r="D16" s="289">
        <v>0.97</v>
      </c>
      <c r="E16" s="289" t="s">
        <v>302</v>
      </c>
      <c r="F16" s="289" t="s">
        <v>302</v>
      </c>
      <c r="G16" s="289" t="s">
        <v>302</v>
      </c>
      <c r="H16" s="290"/>
      <c r="I16" s="289" t="s">
        <v>302</v>
      </c>
      <c r="J16" s="289">
        <v>0.03</v>
      </c>
      <c r="K16" s="289" t="s">
        <v>302</v>
      </c>
    </row>
    <row r="17" spans="1:11" s="5" customFormat="1" ht="13.5" customHeight="1">
      <c r="A17" s="52" t="s">
        <v>177</v>
      </c>
      <c r="B17" s="289" t="s">
        <v>302</v>
      </c>
      <c r="C17" s="289" t="s">
        <v>302</v>
      </c>
      <c r="D17" s="289" t="s">
        <v>302</v>
      </c>
      <c r="E17" s="289" t="s">
        <v>302</v>
      </c>
      <c r="F17" s="289" t="s">
        <v>302</v>
      </c>
      <c r="G17" s="289" t="s">
        <v>302</v>
      </c>
      <c r="H17" s="290"/>
      <c r="I17" s="289" t="s">
        <v>302</v>
      </c>
      <c r="J17" s="289" t="s">
        <v>302</v>
      </c>
      <c r="K17" s="289" t="s">
        <v>302</v>
      </c>
    </row>
    <row r="18" spans="1:11" s="5" customFormat="1" ht="13.5" customHeight="1">
      <c r="A18" s="52" t="s">
        <v>180</v>
      </c>
      <c r="B18" s="289" t="s">
        <v>302</v>
      </c>
      <c r="C18" s="289" t="s">
        <v>302</v>
      </c>
      <c r="D18" s="289">
        <v>0.2</v>
      </c>
      <c r="E18" s="289" t="s">
        <v>302</v>
      </c>
      <c r="F18" s="289" t="s">
        <v>302</v>
      </c>
      <c r="G18" s="289" t="s">
        <v>302</v>
      </c>
      <c r="H18" s="290"/>
      <c r="I18" s="289" t="s">
        <v>302</v>
      </c>
      <c r="J18" s="289" t="s">
        <v>302</v>
      </c>
      <c r="K18" s="289">
        <v>0.8</v>
      </c>
    </row>
    <row r="19" spans="1:11" s="5" customFormat="1" ht="13.5" customHeight="1" thickBot="1">
      <c r="A19" s="52" t="s">
        <v>193</v>
      </c>
      <c r="B19" s="254" t="s">
        <v>302</v>
      </c>
      <c r="C19" s="254">
        <v>1</v>
      </c>
      <c r="D19" s="254">
        <v>0.77</v>
      </c>
      <c r="E19" s="254" t="s">
        <v>302</v>
      </c>
      <c r="F19" s="254" t="s">
        <v>302</v>
      </c>
      <c r="G19" s="254" t="s">
        <v>302</v>
      </c>
      <c r="H19" s="295"/>
      <c r="I19" s="254" t="s">
        <v>302</v>
      </c>
      <c r="J19" s="254" t="s">
        <v>302</v>
      </c>
      <c r="K19" s="254">
        <v>0.8</v>
      </c>
    </row>
    <row r="20" spans="1:11" s="5" customFormat="1" ht="13.5" customHeight="1">
      <c r="A20" s="225" t="s">
        <v>250</v>
      </c>
      <c r="B20" s="287" t="s">
        <v>302</v>
      </c>
      <c r="C20" s="287">
        <v>0.84</v>
      </c>
      <c r="D20" s="287">
        <v>1.61</v>
      </c>
      <c r="E20" s="287" t="s">
        <v>302</v>
      </c>
      <c r="F20" s="287" t="s">
        <v>302</v>
      </c>
      <c r="G20" s="287" t="s">
        <v>302</v>
      </c>
      <c r="H20" s="288"/>
      <c r="I20" s="287" t="s">
        <v>302</v>
      </c>
      <c r="J20" s="287">
        <v>1</v>
      </c>
      <c r="K20" s="287" t="s">
        <v>302</v>
      </c>
    </row>
    <row r="21" spans="1:11" s="5" customFormat="1" ht="13.5" customHeight="1">
      <c r="A21" s="52" t="s">
        <v>178</v>
      </c>
      <c r="B21" s="289" t="s">
        <v>302</v>
      </c>
      <c r="C21" s="289" t="s">
        <v>302</v>
      </c>
      <c r="D21" s="289" t="s">
        <v>302</v>
      </c>
      <c r="E21" s="289" t="s">
        <v>302</v>
      </c>
      <c r="F21" s="289" t="s">
        <v>302</v>
      </c>
      <c r="G21" s="289" t="s">
        <v>302</v>
      </c>
      <c r="H21" s="290"/>
      <c r="I21" s="289" t="s">
        <v>302</v>
      </c>
      <c r="J21" s="289" t="s">
        <v>302</v>
      </c>
      <c r="K21" s="289" t="s">
        <v>302</v>
      </c>
    </row>
    <row r="22" spans="1:11" s="5" customFormat="1" ht="13.5" customHeight="1">
      <c r="A22" s="52" t="s">
        <v>179</v>
      </c>
      <c r="B22" s="289" t="s">
        <v>302</v>
      </c>
      <c r="C22" s="289" t="s">
        <v>302</v>
      </c>
      <c r="D22" s="289" t="s">
        <v>302</v>
      </c>
      <c r="E22" s="289" t="s">
        <v>302</v>
      </c>
      <c r="F22" s="289" t="s">
        <v>302</v>
      </c>
      <c r="G22" s="289" t="s">
        <v>302</v>
      </c>
      <c r="H22" s="290"/>
      <c r="I22" s="289" t="s">
        <v>302</v>
      </c>
      <c r="J22" s="289" t="s">
        <v>302</v>
      </c>
      <c r="K22" s="289" t="s">
        <v>302</v>
      </c>
    </row>
    <row r="23" spans="1:11" s="5" customFormat="1" ht="13.5" customHeight="1">
      <c r="A23" s="52" t="s">
        <v>175</v>
      </c>
      <c r="B23" s="289" t="s">
        <v>302</v>
      </c>
      <c r="C23" s="289" t="s">
        <v>302</v>
      </c>
      <c r="D23" s="289" t="s">
        <v>302</v>
      </c>
      <c r="E23" s="289" t="s">
        <v>302</v>
      </c>
      <c r="F23" s="289" t="s">
        <v>302</v>
      </c>
      <c r="G23" s="289" t="s">
        <v>302</v>
      </c>
      <c r="H23" s="290"/>
      <c r="I23" s="289" t="s">
        <v>302</v>
      </c>
      <c r="J23" s="289" t="s">
        <v>302</v>
      </c>
      <c r="K23" s="289" t="s">
        <v>302</v>
      </c>
    </row>
    <row r="24" spans="1:11" s="5" customFormat="1" ht="13.5" customHeight="1">
      <c r="A24" s="52" t="s">
        <v>176</v>
      </c>
      <c r="B24" s="289" t="s">
        <v>302</v>
      </c>
      <c r="C24" s="289">
        <v>0.84</v>
      </c>
      <c r="D24" s="289">
        <v>0.61</v>
      </c>
      <c r="E24" s="289" t="s">
        <v>302</v>
      </c>
      <c r="F24" s="289" t="s">
        <v>302</v>
      </c>
      <c r="G24" s="289" t="s">
        <v>302</v>
      </c>
      <c r="H24" s="290"/>
      <c r="I24" s="289" t="s">
        <v>302</v>
      </c>
      <c r="J24" s="289">
        <v>1</v>
      </c>
      <c r="K24" s="289" t="s">
        <v>302</v>
      </c>
    </row>
    <row r="25" spans="1:11" s="5" customFormat="1" ht="13.5" customHeight="1">
      <c r="A25" s="52" t="s">
        <v>177</v>
      </c>
      <c r="B25" s="289" t="s">
        <v>302</v>
      </c>
      <c r="C25" s="289" t="s">
        <v>302</v>
      </c>
      <c r="D25" s="289">
        <v>1</v>
      </c>
      <c r="E25" s="289" t="s">
        <v>302</v>
      </c>
      <c r="F25" s="289" t="s">
        <v>302</v>
      </c>
      <c r="G25" s="289" t="s">
        <v>302</v>
      </c>
      <c r="H25" s="290"/>
      <c r="I25" s="289" t="s">
        <v>302</v>
      </c>
      <c r="J25" s="289" t="s">
        <v>302</v>
      </c>
      <c r="K25" s="289" t="s">
        <v>302</v>
      </c>
    </row>
    <row r="26" spans="1:11" s="5" customFormat="1" ht="13.5" customHeight="1">
      <c r="A26" s="52" t="s">
        <v>180</v>
      </c>
      <c r="B26" s="289" t="s">
        <v>302</v>
      </c>
      <c r="C26" s="289" t="s">
        <v>302</v>
      </c>
      <c r="D26" s="289" t="s">
        <v>302</v>
      </c>
      <c r="E26" s="289" t="s">
        <v>302</v>
      </c>
      <c r="F26" s="289" t="s">
        <v>302</v>
      </c>
      <c r="G26" s="289" t="s">
        <v>302</v>
      </c>
      <c r="H26" s="290"/>
      <c r="I26" s="289" t="s">
        <v>302</v>
      </c>
      <c r="J26" s="289" t="s">
        <v>302</v>
      </c>
      <c r="K26" s="289" t="s">
        <v>302</v>
      </c>
    </row>
    <row r="27" spans="1:11" s="5" customFormat="1" ht="13.5" customHeight="1" thickBot="1">
      <c r="A27" s="52" t="s">
        <v>193</v>
      </c>
      <c r="B27" s="291" t="s">
        <v>302</v>
      </c>
      <c r="C27" s="291">
        <v>0.84</v>
      </c>
      <c r="D27" s="291">
        <v>0.41</v>
      </c>
      <c r="E27" s="291" t="s">
        <v>302</v>
      </c>
      <c r="F27" s="291" t="s">
        <v>302</v>
      </c>
      <c r="G27" s="291" t="s">
        <v>302</v>
      </c>
      <c r="H27" s="292"/>
      <c r="I27" s="291" t="s">
        <v>302</v>
      </c>
      <c r="J27" s="291">
        <v>1</v>
      </c>
      <c r="K27" s="291" t="s">
        <v>302</v>
      </c>
    </row>
    <row r="28" spans="1:11" s="5" customFormat="1" ht="13.5" customHeight="1">
      <c r="A28" s="225" t="s">
        <v>251</v>
      </c>
      <c r="B28" s="293" t="s">
        <v>302</v>
      </c>
      <c r="C28" s="293" t="s">
        <v>302</v>
      </c>
      <c r="D28" s="293">
        <v>3.2</v>
      </c>
      <c r="E28" s="293" t="s">
        <v>302</v>
      </c>
      <c r="F28" s="293" t="s">
        <v>302</v>
      </c>
      <c r="G28" s="293" t="s">
        <v>302</v>
      </c>
      <c r="H28" s="294"/>
      <c r="I28" s="293" t="s">
        <v>302</v>
      </c>
      <c r="J28" s="293" t="s">
        <v>302</v>
      </c>
      <c r="K28" s="293" t="s">
        <v>302</v>
      </c>
    </row>
    <row r="29" spans="1:11" s="5" customFormat="1" ht="13.5" customHeight="1">
      <c r="A29" s="52" t="s">
        <v>178</v>
      </c>
      <c r="B29" s="289" t="s">
        <v>302</v>
      </c>
      <c r="C29" s="289" t="s">
        <v>302</v>
      </c>
      <c r="D29" s="289" t="s">
        <v>302</v>
      </c>
      <c r="E29" s="289" t="s">
        <v>302</v>
      </c>
      <c r="F29" s="289" t="s">
        <v>302</v>
      </c>
      <c r="G29" s="289" t="s">
        <v>302</v>
      </c>
      <c r="H29" s="290"/>
      <c r="I29" s="289" t="s">
        <v>302</v>
      </c>
      <c r="J29" s="289" t="s">
        <v>302</v>
      </c>
      <c r="K29" s="289" t="s">
        <v>302</v>
      </c>
    </row>
    <row r="30" spans="1:11" s="5" customFormat="1" ht="13.5" customHeight="1">
      <c r="A30" s="52" t="s">
        <v>179</v>
      </c>
      <c r="B30" s="289" t="s">
        <v>302</v>
      </c>
      <c r="C30" s="289" t="s">
        <v>302</v>
      </c>
      <c r="D30" s="289" t="s">
        <v>302</v>
      </c>
      <c r="E30" s="289" t="s">
        <v>302</v>
      </c>
      <c r="F30" s="289" t="s">
        <v>302</v>
      </c>
      <c r="G30" s="289" t="s">
        <v>302</v>
      </c>
      <c r="H30" s="290"/>
      <c r="I30" s="289" t="s">
        <v>302</v>
      </c>
      <c r="J30" s="289" t="s">
        <v>302</v>
      </c>
      <c r="K30" s="289" t="s">
        <v>302</v>
      </c>
    </row>
    <row r="31" spans="1:11" s="5" customFormat="1" ht="13.5" customHeight="1">
      <c r="A31" s="52" t="s">
        <v>175</v>
      </c>
      <c r="B31" s="289" t="s">
        <v>302</v>
      </c>
      <c r="C31" s="289" t="s">
        <v>302</v>
      </c>
      <c r="D31" s="289" t="s">
        <v>302</v>
      </c>
      <c r="E31" s="289" t="s">
        <v>302</v>
      </c>
      <c r="F31" s="289" t="s">
        <v>302</v>
      </c>
      <c r="G31" s="289" t="s">
        <v>302</v>
      </c>
      <c r="H31" s="290"/>
      <c r="I31" s="289" t="s">
        <v>302</v>
      </c>
      <c r="J31" s="289" t="s">
        <v>302</v>
      </c>
      <c r="K31" s="289" t="s">
        <v>302</v>
      </c>
    </row>
    <row r="32" spans="1:11" s="5" customFormat="1" ht="13.5" customHeight="1">
      <c r="A32" s="52" t="s">
        <v>176</v>
      </c>
      <c r="B32" s="289" t="s">
        <v>302</v>
      </c>
      <c r="C32" s="289" t="s">
        <v>302</v>
      </c>
      <c r="D32" s="289">
        <v>3.2</v>
      </c>
      <c r="E32" s="289" t="s">
        <v>302</v>
      </c>
      <c r="F32" s="289" t="s">
        <v>302</v>
      </c>
      <c r="G32" s="289" t="s">
        <v>302</v>
      </c>
      <c r="H32" s="290"/>
      <c r="I32" s="289" t="s">
        <v>302</v>
      </c>
      <c r="J32" s="289" t="s">
        <v>302</v>
      </c>
      <c r="K32" s="289" t="s">
        <v>302</v>
      </c>
    </row>
    <row r="33" spans="1:11" s="5" customFormat="1" ht="13.5" customHeight="1">
      <c r="A33" s="52" t="s">
        <v>177</v>
      </c>
      <c r="B33" s="289" t="s">
        <v>302</v>
      </c>
      <c r="C33" s="289" t="s">
        <v>302</v>
      </c>
      <c r="D33" s="289" t="s">
        <v>302</v>
      </c>
      <c r="E33" s="289" t="s">
        <v>302</v>
      </c>
      <c r="F33" s="289" t="s">
        <v>302</v>
      </c>
      <c r="G33" s="289" t="s">
        <v>302</v>
      </c>
      <c r="H33" s="290"/>
      <c r="I33" s="289" t="s">
        <v>302</v>
      </c>
      <c r="J33" s="289" t="s">
        <v>302</v>
      </c>
      <c r="K33" s="289" t="s">
        <v>302</v>
      </c>
    </row>
    <row r="34" spans="1:11" s="5" customFormat="1" ht="13.5" customHeight="1">
      <c r="A34" s="52" t="s">
        <v>180</v>
      </c>
      <c r="B34" s="289" t="s">
        <v>302</v>
      </c>
      <c r="C34" s="289" t="s">
        <v>302</v>
      </c>
      <c r="D34" s="289" t="s">
        <v>302</v>
      </c>
      <c r="E34" s="289" t="s">
        <v>302</v>
      </c>
      <c r="F34" s="289" t="s">
        <v>302</v>
      </c>
      <c r="G34" s="289" t="s">
        <v>302</v>
      </c>
      <c r="H34" s="290"/>
      <c r="I34" s="289" t="s">
        <v>302</v>
      </c>
      <c r="J34" s="289" t="s">
        <v>302</v>
      </c>
      <c r="K34" s="289" t="s">
        <v>302</v>
      </c>
    </row>
    <row r="35" spans="1:11" s="5" customFormat="1" ht="13.5" customHeight="1" thickBot="1">
      <c r="A35" s="52" t="s">
        <v>193</v>
      </c>
      <c r="B35" s="254" t="s">
        <v>302</v>
      </c>
      <c r="C35" s="254" t="s">
        <v>302</v>
      </c>
      <c r="D35" s="254">
        <v>3</v>
      </c>
      <c r="E35" s="254" t="s">
        <v>302</v>
      </c>
      <c r="F35" s="254" t="s">
        <v>302</v>
      </c>
      <c r="G35" s="254" t="s">
        <v>302</v>
      </c>
      <c r="H35" s="295"/>
      <c r="I35" s="254" t="s">
        <v>302</v>
      </c>
      <c r="J35" s="254" t="s">
        <v>302</v>
      </c>
      <c r="K35" s="254" t="s">
        <v>302</v>
      </c>
    </row>
    <row r="36" spans="1:11" s="5" customFormat="1" ht="13.5" customHeight="1">
      <c r="A36" s="225" t="s">
        <v>252</v>
      </c>
      <c r="B36" s="287" t="s">
        <v>302</v>
      </c>
      <c r="C36" s="287">
        <v>0.99</v>
      </c>
      <c r="D36" s="287">
        <v>0.52</v>
      </c>
      <c r="E36" s="287" t="s">
        <v>302</v>
      </c>
      <c r="F36" s="287" t="s">
        <v>302</v>
      </c>
      <c r="G36" s="287" t="s">
        <v>302</v>
      </c>
      <c r="H36" s="288"/>
      <c r="I36" s="287" t="s">
        <v>302</v>
      </c>
      <c r="J36" s="287">
        <v>0.12</v>
      </c>
      <c r="K36" s="287">
        <v>3.53</v>
      </c>
    </row>
    <row r="37" spans="1:11" s="5" customFormat="1" ht="13.5" customHeight="1">
      <c r="A37" s="52" t="s">
        <v>178</v>
      </c>
      <c r="B37" s="289" t="s">
        <v>302</v>
      </c>
      <c r="C37" s="289" t="s">
        <v>302</v>
      </c>
      <c r="D37" s="289" t="s">
        <v>302</v>
      </c>
      <c r="E37" s="289" t="s">
        <v>302</v>
      </c>
      <c r="F37" s="289" t="s">
        <v>302</v>
      </c>
      <c r="G37" s="289" t="s">
        <v>302</v>
      </c>
      <c r="H37" s="290"/>
      <c r="I37" s="289" t="s">
        <v>302</v>
      </c>
      <c r="J37" s="289" t="s">
        <v>302</v>
      </c>
      <c r="K37" s="289" t="s">
        <v>302</v>
      </c>
    </row>
    <row r="38" spans="1:11" s="5" customFormat="1" ht="13.5" customHeight="1">
      <c r="A38" s="52" t="s">
        <v>179</v>
      </c>
      <c r="B38" s="289" t="s">
        <v>302</v>
      </c>
      <c r="C38" s="289" t="s">
        <v>302</v>
      </c>
      <c r="D38" s="289" t="s">
        <v>302</v>
      </c>
      <c r="E38" s="289" t="s">
        <v>302</v>
      </c>
      <c r="F38" s="289" t="s">
        <v>302</v>
      </c>
      <c r="G38" s="289" t="s">
        <v>302</v>
      </c>
      <c r="H38" s="290"/>
      <c r="I38" s="289" t="s">
        <v>302</v>
      </c>
      <c r="J38" s="289" t="s">
        <v>302</v>
      </c>
      <c r="K38" s="289" t="s">
        <v>302</v>
      </c>
    </row>
    <row r="39" spans="1:11" s="5" customFormat="1" ht="13.5" customHeight="1">
      <c r="A39" s="52" t="s">
        <v>175</v>
      </c>
      <c r="B39" s="289" t="s">
        <v>302</v>
      </c>
      <c r="C39" s="289" t="s">
        <v>302</v>
      </c>
      <c r="D39" s="289" t="s">
        <v>302</v>
      </c>
      <c r="E39" s="289" t="s">
        <v>302</v>
      </c>
      <c r="F39" s="289" t="s">
        <v>302</v>
      </c>
      <c r="G39" s="289" t="s">
        <v>302</v>
      </c>
      <c r="H39" s="290"/>
      <c r="I39" s="289" t="s">
        <v>302</v>
      </c>
      <c r="J39" s="289" t="s">
        <v>302</v>
      </c>
      <c r="K39" s="289" t="s">
        <v>302</v>
      </c>
    </row>
    <row r="40" spans="1:11" s="5" customFormat="1" ht="13.5" customHeight="1">
      <c r="A40" s="52" t="s">
        <v>176</v>
      </c>
      <c r="B40" s="289" t="s">
        <v>302</v>
      </c>
      <c r="C40" s="289">
        <v>0.99</v>
      </c>
      <c r="D40" s="289">
        <v>0.4</v>
      </c>
      <c r="E40" s="289" t="s">
        <v>302</v>
      </c>
      <c r="F40" s="289" t="s">
        <v>302</v>
      </c>
      <c r="G40" s="289" t="s">
        <v>302</v>
      </c>
      <c r="H40" s="290"/>
      <c r="I40" s="289" t="s">
        <v>302</v>
      </c>
      <c r="J40" s="289" t="s">
        <v>302</v>
      </c>
      <c r="K40" s="289">
        <v>2.58</v>
      </c>
    </row>
    <row r="41" spans="1:11" s="5" customFormat="1" ht="13.5" customHeight="1">
      <c r="A41" s="52" t="s">
        <v>177</v>
      </c>
      <c r="B41" s="289" t="s">
        <v>302</v>
      </c>
      <c r="C41" s="289" t="s">
        <v>302</v>
      </c>
      <c r="D41" s="289" t="s">
        <v>302</v>
      </c>
      <c r="E41" s="289" t="s">
        <v>302</v>
      </c>
      <c r="F41" s="289" t="s">
        <v>302</v>
      </c>
      <c r="G41" s="289" t="s">
        <v>302</v>
      </c>
      <c r="H41" s="290"/>
      <c r="I41" s="289" t="s">
        <v>302</v>
      </c>
      <c r="J41" s="289" t="s">
        <v>302</v>
      </c>
      <c r="K41" s="289" t="s">
        <v>302</v>
      </c>
    </row>
    <row r="42" spans="1:11" s="5" customFormat="1" ht="13.5" customHeight="1">
      <c r="A42" s="52" t="s">
        <v>180</v>
      </c>
      <c r="B42" s="289" t="s">
        <v>302</v>
      </c>
      <c r="C42" s="289" t="s">
        <v>302</v>
      </c>
      <c r="D42" s="289">
        <v>0.12</v>
      </c>
      <c r="E42" s="289" t="s">
        <v>302</v>
      </c>
      <c r="F42" s="289" t="s">
        <v>302</v>
      </c>
      <c r="G42" s="289" t="s">
        <v>302</v>
      </c>
      <c r="H42" s="290"/>
      <c r="I42" s="289" t="s">
        <v>302</v>
      </c>
      <c r="J42" s="289">
        <v>0.12</v>
      </c>
      <c r="K42" s="289">
        <v>0.95</v>
      </c>
    </row>
    <row r="43" spans="1:11" s="5" customFormat="1" ht="13.5" customHeight="1" thickBot="1">
      <c r="A43" s="52" t="s">
        <v>193</v>
      </c>
      <c r="B43" s="291" t="s">
        <v>302</v>
      </c>
      <c r="C43" s="291" t="s">
        <v>302</v>
      </c>
      <c r="D43" s="291">
        <v>0.4</v>
      </c>
      <c r="E43" s="291" t="s">
        <v>302</v>
      </c>
      <c r="F43" s="291" t="s">
        <v>302</v>
      </c>
      <c r="G43" s="291" t="s">
        <v>302</v>
      </c>
      <c r="H43" s="292"/>
      <c r="I43" s="291" t="s">
        <v>302</v>
      </c>
      <c r="J43" s="291">
        <v>0.12</v>
      </c>
      <c r="K43" s="291">
        <v>0.58</v>
      </c>
    </row>
    <row r="44" spans="1:11" s="5" customFormat="1" ht="13.5" customHeight="1">
      <c r="A44" s="225" t="s">
        <v>253</v>
      </c>
      <c r="B44" s="293">
        <v>1</v>
      </c>
      <c r="C44" s="293">
        <v>0.25</v>
      </c>
      <c r="D44" s="293">
        <v>0.33</v>
      </c>
      <c r="E44" s="293" t="s">
        <v>302</v>
      </c>
      <c r="F44" s="293">
        <v>1</v>
      </c>
      <c r="G44" s="293" t="s">
        <v>302</v>
      </c>
      <c r="H44" s="294"/>
      <c r="I44" s="293" t="s">
        <v>302</v>
      </c>
      <c r="J44" s="293">
        <v>0.53</v>
      </c>
      <c r="K44" s="293" t="s">
        <v>302</v>
      </c>
    </row>
    <row r="45" spans="1:11" s="5" customFormat="1" ht="13.5" customHeight="1">
      <c r="A45" s="52" t="s">
        <v>178</v>
      </c>
      <c r="B45" s="289">
        <v>1</v>
      </c>
      <c r="C45" s="289" t="s">
        <v>302</v>
      </c>
      <c r="D45" s="289" t="s">
        <v>302</v>
      </c>
      <c r="E45" s="289" t="s">
        <v>302</v>
      </c>
      <c r="F45" s="289" t="s">
        <v>302</v>
      </c>
      <c r="G45" s="289" t="s">
        <v>302</v>
      </c>
      <c r="H45" s="290"/>
      <c r="I45" s="289" t="s">
        <v>302</v>
      </c>
      <c r="J45" s="289">
        <v>0.23</v>
      </c>
      <c r="K45" s="289" t="s">
        <v>302</v>
      </c>
    </row>
    <row r="46" spans="1:11" s="5" customFormat="1" ht="13.5" customHeight="1">
      <c r="A46" s="52" t="s">
        <v>179</v>
      </c>
      <c r="B46" s="289" t="s">
        <v>302</v>
      </c>
      <c r="C46" s="289" t="s">
        <v>302</v>
      </c>
      <c r="D46" s="289" t="s">
        <v>302</v>
      </c>
      <c r="E46" s="289" t="s">
        <v>302</v>
      </c>
      <c r="F46" s="289" t="s">
        <v>302</v>
      </c>
      <c r="G46" s="289" t="s">
        <v>302</v>
      </c>
      <c r="H46" s="290"/>
      <c r="I46" s="289" t="s">
        <v>302</v>
      </c>
      <c r="J46" s="289" t="s">
        <v>302</v>
      </c>
      <c r="K46" s="289" t="s">
        <v>302</v>
      </c>
    </row>
    <row r="47" spans="1:11" s="5" customFormat="1" ht="13.5" customHeight="1">
      <c r="A47" s="52" t="s">
        <v>175</v>
      </c>
      <c r="B47" s="289" t="s">
        <v>302</v>
      </c>
      <c r="C47" s="289" t="s">
        <v>302</v>
      </c>
      <c r="D47" s="289" t="s">
        <v>302</v>
      </c>
      <c r="E47" s="289" t="s">
        <v>302</v>
      </c>
      <c r="F47" s="289">
        <v>1</v>
      </c>
      <c r="G47" s="289" t="s">
        <v>302</v>
      </c>
      <c r="H47" s="290"/>
      <c r="I47" s="289" t="s">
        <v>302</v>
      </c>
      <c r="J47" s="289" t="s">
        <v>302</v>
      </c>
      <c r="K47" s="289" t="s">
        <v>302</v>
      </c>
    </row>
    <row r="48" spans="1:11" s="5" customFormat="1" ht="13.5" customHeight="1">
      <c r="A48" s="52" t="s">
        <v>176</v>
      </c>
      <c r="B48" s="289" t="s">
        <v>302</v>
      </c>
      <c r="C48" s="289">
        <v>0.25</v>
      </c>
      <c r="D48" s="289" t="s">
        <v>302</v>
      </c>
      <c r="E48" s="289" t="s">
        <v>302</v>
      </c>
      <c r="F48" s="289" t="s">
        <v>302</v>
      </c>
      <c r="G48" s="289" t="s">
        <v>302</v>
      </c>
      <c r="H48" s="290"/>
      <c r="I48" s="289" t="s">
        <v>302</v>
      </c>
      <c r="J48" s="289">
        <v>0.3</v>
      </c>
      <c r="K48" s="289" t="s">
        <v>302</v>
      </c>
    </row>
    <row r="49" spans="1:11" s="5" customFormat="1" ht="13.5" customHeight="1">
      <c r="A49" s="52" t="s">
        <v>177</v>
      </c>
      <c r="B49" s="289" t="s">
        <v>302</v>
      </c>
      <c r="C49" s="289" t="s">
        <v>302</v>
      </c>
      <c r="D49" s="289">
        <v>0.33</v>
      </c>
      <c r="E49" s="289" t="s">
        <v>302</v>
      </c>
      <c r="F49" s="289" t="s">
        <v>302</v>
      </c>
      <c r="G49" s="289" t="s">
        <v>302</v>
      </c>
      <c r="H49" s="290"/>
      <c r="I49" s="289" t="s">
        <v>302</v>
      </c>
      <c r="J49" s="289" t="s">
        <v>302</v>
      </c>
      <c r="K49" s="289" t="s">
        <v>302</v>
      </c>
    </row>
    <row r="50" spans="1:11" s="5" customFormat="1" ht="13.5" customHeight="1">
      <c r="A50" s="52" t="s">
        <v>180</v>
      </c>
      <c r="B50" s="289" t="s">
        <v>302</v>
      </c>
      <c r="C50" s="289" t="s">
        <v>302</v>
      </c>
      <c r="D50" s="289" t="s">
        <v>302</v>
      </c>
      <c r="E50" s="289" t="s">
        <v>302</v>
      </c>
      <c r="F50" s="289" t="s">
        <v>302</v>
      </c>
      <c r="G50" s="289" t="s">
        <v>302</v>
      </c>
      <c r="H50" s="290"/>
      <c r="I50" s="289" t="s">
        <v>302</v>
      </c>
      <c r="J50" s="289" t="s">
        <v>302</v>
      </c>
      <c r="K50" s="289" t="s">
        <v>302</v>
      </c>
    </row>
    <row r="51" spans="1:11" s="5" customFormat="1" ht="13.5" customHeight="1" thickBot="1">
      <c r="A51" s="52" t="s">
        <v>193</v>
      </c>
      <c r="B51" s="254" t="s">
        <v>302</v>
      </c>
      <c r="C51" s="254">
        <v>0.25</v>
      </c>
      <c r="D51" s="254">
        <v>0.33</v>
      </c>
      <c r="E51" s="254" t="s">
        <v>302</v>
      </c>
      <c r="F51" s="254" t="s">
        <v>302</v>
      </c>
      <c r="G51" s="254" t="s">
        <v>302</v>
      </c>
      <c r="H51" s="295"/>
      <c r="I51" s="254" t="s">
        <v>302</v>
      </c>
      <c r="J51" s="254">
        <v>0.23</v>
      </c>
      <c r="K51" s="254" t="s">
        <v>302</v>
      </c>
    </row>
    <row r="52" spans="1:11" s="5" customFormat="1" ht="13.5" customHeight="1">
      <c r="A52" s="225" t="s">
        <v>254</v>
      </c>
      <c r="B52" s="287" t="s">
        <v>302</v>
      </c>
      <c r="C52" s="287">
        <v>1</v>
      </c>
      <c r="D52" s="287">
        <v>4</v>
      </c>
      <c r="E52" s="287" t="s">
        <v>302</v>
      </c>
      <c r="F52" s="287">
        <v>1.17</v>
      </c>
      <c r="G52" s="287" t="s">
        <v>302</v>
      </c>
      <c r="H52" s="288"/>
      <c r="I52" s="287" t="s">
        <v>302</v>
      </c>
      <c r="J52" s="287">
        <v>0.33</v>
      </c>
      <c r="K52" s="287">
        <v>1</v>
      </c>
    </row>
    <row r="53" spans="1:11" s="5" customFormat="1" ht="13.5" customHeight="1">
      <c r="A53" s="52" t="s">
        <v>178</v>
      </c>
      <c r="B53" s="289" t="s">
        <v>302</v>
      </c>
      <c r="C53" s="289" t="s">
        <v>302</v>
      </c>
      <c r="D53" s="289">
        <v>1</v>
      </c>
      <c r="E53" s="289" t="s">
        <v>302</v>
      </c>
      <c r="F53" s="289" t="s">
        <v>302</v>
      </c>
      <c r="G53" s="289" t="s">
        <v>302</v>
      </c>
      <c r="H53" s="290"/>
      <c r="I53" s="289" t="s">
        <v>302</v>
      </c>
      <c r="J53" s="289" t="s">
        <v>302</v>
      </c>
      <c r="K53" s="289" t="s">
        <v>302</v>
      </c>
    </row>
    <row r="54" spans="1:11" s="5" customFormat="1" ht="13.5" customHeight="1">
      <c r="A54" s="52" t="s">
        <v>179</v>
      </c>
      <c r="B54" s="289" t="s">
        <v>302</v>
      </c>
      <c r="C54" s="289" t="s">
        <v>302</v>
      </c>
      <c r="D54" s="289" t="s">
        <v>302</v>
      </c>
      <c r="E54" s="289" t="s">
        <v>302</v>
      </c>
      <c r="F54" s="289" t="s">
        <v>302</v>
      </c>
      <c r="G54" s="289" t="s">
        <v>302</v>
      </c>
      <c r="H54" s="290"/>
      <c r="I54" s="289" t="s">
        <v>302</v>
      </c>
      <c r="J54" s="289" t="s">
        <v>302</v>
      </c>
      <c r="K54" s="289" t="s">
        <v>302</v>
      </c>
    </row>
    <row r="55" spans="1:11" s="5" customFormat="1" ht="13.5" customHeight="1">
      <c r="A55" s="52" t="s">
        <v>175</v>
      </c>
      <c r="B55" s="289" t="s">
        <v>302</v>
      </c>
      <c r="C55" s="289" t="s">
        <v>302</v>
      </c>
      <c r="D55" s="289" t="s">
        <v>302</v>
      </c>
      <c r="E55" s="289" t="s">
        <v>302</v>
      </c>
      <c r="F55" s="289" t="s">
        <v>302</v>
      </c>
      <c r="G55" s="289" t="s">
        <v>302</v>
      </c>
      <c r="H55" s="290"/>
      <c r="I55" s="289" t="s">
        <v>302</v>
      </c>
      <c r="J55" s="289" t="s">
        <v>302</v>
      </c>
      <c r="K55" s="289" t="s">
        <v>302</v>
      </c>
    </row>
    <row r="56" spans="1:11" s="5" customFormat="1" ht="13.5" customHeight="1">
      <c r="A56" s="52" t="s">
        <v>176</v>
      </c>
      <c r="B56" s="289" t="s">
        <v>302</v>
      </c>
      <c r="C56" s="289" t="s">
        <v>302</v>
      </c>
      <c r="D56" s="289">
        <v>2</v>
      </c>
      <c r="E56" s="289" t="s">
        <v>302</v>
      </c>
      <c r="F56" s="289" t="s">
        <v>302</v>
      </c>
      <c r="G56" s="289" t="s">
        <v>302</v>
      </c>
      <c r="H56" s="290"/>
      <c r="I56" s="289" t="s">
        <v>302</v>
      </c>
      <c r="J56" s="289" t="s">
        <v>302</v>
      </c>
      <c r="K56" s="289" t="s">
        <v>302</v>
      </c>
    </row>
    <row r="57" spans="1:11" s="5" customFormat="1" ht="13.5" customHeight="1">
      <c r="A57" s="52" t="s">
        <v>177</v>
      </c>
      <c r="B57" s="289" t="s">
        <v>302</v>
      </c>
      <c r="C57" s="289" t="s">
        <v>302</v>
      </c>
      <c r="D57" s="289" t="s">
        <v>302</v>
      </c>
      <c r="E57" s="289" t="s">
        <v>302</v>
      </c>
      <c r="F57" s="289" t="s">
        <v>302</v>
      </c>
      <c r="G57" s="289" t="s">
        <v>302</v>
      </c>
      <c r="H57" s="290"/>
      <c r="I57" s="289" t="s">
        <v>302</v>
      </c>
      <c r="J57" s="289" t="s">
        <v>302</v>
      </c>
      <c r="K57" s="289">
        <v>1</v>
      </c>
    </row>
    <row r="58" spans="1:11" s="5" customFormat="1" ht="13.5" customHeight="1">
      <c r="A58" s="52" t="s">
        <v>180</v>
      </c>
      <c r="B58" s="289" t="s">
        <v>302</v>
      </c>
      <c r="C58" s="289">
        <v>1</v>
      </c>
      <c r="D58" s="289">
        <v>1</v>
      </c>
      <c r="E58" s="289" t="s">
        <v>302</v>
      </c>
      <c r="F58" s="289">
        <v>1.17</v>
      </c>
      <c r="G58" s="289" t="s">
        <v>302</v>
      </c>
      <c r="H58" s="290"/>
      <c r="I58" s="289" t="s">
        <v>302</v>
      </c>
      <c r="J58" s="289">
        <v>0.33</v>
      </c>
      <c r="K58" s="289" t="s">
        <v>302</v>
      </c>
    </row>
    <row r="59" spans="1:11" s="5" customFormat="1" ht="13.5" customHeight="1" thickBot="1">
      <c r="A59" s="52" t="s">
        <v>193</v>
      </c>
      <c r="B59" s="291" t="s">
        <v>302</v>
      </c>
      <c r="C59" s="291">
        <v>1</v>
      </c>
      <c r="D59" s="291">
        <v>1</v>
      </c>
      <c r="E59" s="291" t="s">
        <v>302</v>
      </c>
      <c r="F59" s="291" t="s">
        <v>302</v>
      </c>
      <c r="G59" s="291" t="s">
        <v>302</v>
      </c>
      <c r="H59" s="292"/>
      <c r="I59" s="291" t="s">
        <v>302</v>
      </c>
      <c r="J59" s="291" t="s">
        <v>302</v>
      </c>
      <c r="K59" s="291" t="s">
        <v>302</v>
      </c>
    </row>
    <row r="60" spans="1:11" s="5" customFormat="1" ht="15">
      <c r="A60" s="225" t="s">
        <v>255</v>
      </c>
      <c r="B60" s="293" t="s">
        <v>302</v>
      </c>
      <c r="C60" s="293">
        <v>1.17</v>
      </c>
      <c r="D60" s="293">
        <v>5.84</v>
      </c>
      <c r="E60" s="293" t="s">
        <v>302</v>
      </c>
      <c r="F60" s="293" t="s">
        <v>302</v>
      </c>
      <c r="G60" s="293" t="s">
        <v>302</v>
      </c>
      <c r="H60" s="294"/>
      <c r="I60" s="293" t="s">
        <v>302</v>
      </c>
      <c r="J60" s="293">
        <v>0.98</v>
      </c>
      <c r="K60" s="293" t="s">
        <v>302</v>
      </c>
    </row>
    <row r="61" spans="1:11" s="5" customFormat="1" ht="15">
      <c r="A61" s="52" t="s">
        <v>178</v>
      </c>
      <c r="B61" s="289" t="s">
        <v>302</v>
      </c>
      <c r="C61" s="289" t="s">
        <v>302</v>
      </c>
      <c r="D61" s="289" t="s">
        <v>302</v>
      </c>
      <c r="E61" s="289" t="s">
        <v>302</v>
      </c>
      <c r="F61" s="289" t="s">
        <v>302</v>
      </c>
      <c r="G61" s="289" t="s">
        <v>302</v>
      </c>
      <c r="H61" s="290"/>
      <c r="I61" s="289" t="s">
        <v>302</v>
      </c>
      <c r="J61" s="289" t="s">
        <v>302</v>
      </c>
      <c r="K61" s="289" t="s">
        <v>302</v>
      </c>
    </row>
    <row r="62" spans="1:11" s="5" customFormat="1" ht="15">
      <c r="A62" s="52" t="s">
        <v>179</v>
      </c>
      <c r="B62" s="289" t="s">
        <v>302</v>
      </c>
      <c r="C62" s="289" t="s">
        <v>302</v>
      </c>
      <c r="D62" s="289">
        <v>1</v>
      </c>
      <c r="E62" s="289" t="s">
        <v>302</v>
      </c>
      <c r="F62" s="289" t="s">
        <v>302</v>
      </c>
      <c r="G62" s="289" t="s">
        <v>302</v>
      </c>
      <c r="H62" s="290"/>
      <c r="I62" s="289" t="s">
        <v>302</v>
      </c>
      <c r="J62" s="289" t="s">
        <v>302</v>
      </c>
      <c r="K62" s="289" t="s">
        <v>302</v>
      </c>
    </row>
    <row r="63" spans="1:11" s="5" customFormat="1" ht="15">
      <c r="A63" s="52" t="s">
        <v>175</v>
      </c>
      <c r="B63" s="289" t="s">
        <v>302</v>
      </c>
      <c r="C63" s="289" t="s">
        <v>302</v>
      </c>
      <c r="D63" s="289" t="s">
        <v>302</v>
      </c>
      <c r="E63" s="289" t="s">
        <v>302</v>
      </c>
      <c r="F63" s="289" t="s">
        <v>302</v>
      </c>
      <c r="G63" s="289" t="s">
        <v>302</v>
      </c>
      <c r="H63" s="290"/>
      <c r="I63" s="289" t="s">
        <v>302</v>
      </c>
      <c r="J63" s="289" t="s">
        <v>302</v>
      </c>
      <c r="K63" s="289" t="s">
        <v>302</v>
      </c>
    </row>
    <row r="64" spans="1:11" s="5" customFormat="1" ht="15">
      <c r="A64" s="52" t="s">
        <v>176</v>
      </c>
      <c r="B64" s="289" t="s">
        <v>302</v>
      </c>
      <c r="C64" s="289">
        <v>0.5</v>
      </c>
      <c r="D64" s="289">
        <v>3</v>
      </c>
      <c r="E64" s="289" t="s">
        <v>302</v>
      </c>
      <c r="F64" s="289" t="s">
        <v>302</v>
      </c>
      <c r="G64" s="289" t="s">
        <v>302</v>
      </c>
      <c r="H64" s="290"/>
      <c r="I64" s="289" t="s">
        <v>302</v>
      </c>
      <c r="J64" s="289" t="s">
        <v>302</v>
      </c>
      <c r="K64" s="289" t="s">
        <v>302</v>
      </c>
    </row>
    <row r="65" spans="1:11" s="5" customFormat="1" ht="15">
      <c r="A65" s="52" t="s">
        <v>177</v>
      </c>
      <c r="B65" s="289" t="s">
        <v>302</v>
      </c>
      <c r="C65" s="289" t="s">
        <v>302</v>
      </c>
      <c r="D65" s="289" t="s">
        <v>302</v>
      </c>
      <c r="E65" s="289" t="s">
        <v>302</v>
      </c>
      <c r="F65" s="289" t="s">
        <v>302</v>
      </c>
      <c r="G65" s="289" t="s">
        <v>302</v>
      </c>
      <c r="H65" s="290"/>
      <c r="I65" s="289" t="s">
        <v>302</v>
      </c>
      <c r="J65" s="289" t="s">
        <v>302</v>
      </c>
      <c r="K65" s="289" t="s">
        <v>302</v>
      </c>
    </row>
    <row r="66" spans="1:11" s="5" customFormat="1" ht="15">
      <c r="A66" s="52" t="s">
        <v>180</v>
      </c>
      <c r="B66" s="289" t="s">
        <v>302</v>
      </c>
      <c r="C66" s="289">
        <v>0.67</v>
      </c>
      <c r="D66" s="289">
        <v>1.84</v>
      </c>
      <c r="E66" s="289" t="s">
        <v>302</v>
      </c>
      <c r="F66" s="289" t="s">
        <v>302</v>
      </c>
      <c r="G66" s="289" t="s">
        <v>302</v>
      </c>
      <c r="H66" s="290"/>
      <c r="I66" s="289" t="s">
        <v>302</v>
      </c>
      <c r="J66" s="289">
        <v>0.98</v>
      </c>
      <c r="K66" s="289" t="s">
        <v>302</v>
      </c>
    </row>
    <row r="67" spans="1:11" s="5" customFormat="1" ht="15" customHeight="1" thickBot="1">
      <c r="A67" s="52" t="s">
        <v>193</v>
      </c>
      <c r="B67" s="289" t="s">
        <v>302</v>
      </c>
      <c r="C67" s="289" t="s">
        <v>302</v>
      </c>
      <c r="D67" s="289">
        <v>2</v>
      </c>
      <c r="E67" s="289" t="s">
        <v>302</v>
      </c>
      <c r="F67" s="289" t="s">
        <v>302</v>
      </c>
      <c r="G67" s="289" t="s">
        <v>302</v>
      </c>
      <c r="H67" s="290"/>
      <c r="I67" s="289" t="s">
        <v>302</v>
      </c>
      <c r="J67" s="289" t="s">
        <v>302</v>
      </c>
      <c r="K67" s="289" t="s">
        <v>302</v>
      </c>
    </row>
    <row r="68" spans="1:11" s="5" customFormat="1" ht="12.75" customHeight="1">
      <c r="A68" s="404" t="s">
        <v>317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20"/>
    </row>
    <row r="69" spans="1:11" s="5" customFormat="1" ht="12.75" customHeight="1">
      <c r="A69" s="63" t="s">
        <v>318</v>
      </c>
      <c r="B69" s="296" t="s">
        <v>302</v>
      </c>
      <c r="C69" s="296" t="s">
        <v>302</v>
      </c>
      <c r="D69" s="296" t="s">
        <v>302</v>
      </c>
      <c r="E69" s="296" t="s">
        <v>302</v>
      </c>
      <c r="F69" s="296" t="s">
        <v>302</v>
      </c>
      <c r="G69" s="296" t="s">
        <v>302</v>
      </c>
      <c r="H69" s="297"/>
      <c r="I69" s="296" t="s">
        <v>302</v>
      </c>
      <c r="J69" s="296" t="s">
        <v>302</v>
      </c>
      <c r="K69" s="296">
        <v>2.73</v>
      </c>
    </row>
    <row r="70" spans="1:11" s="5" customFormat="1" ht="15" customHeight="1">
      <c r="A70" s="52" t="s">
        <v>178</v>
      </c>
      <c r="B70" s="289" t="s">
        <v>302</v>
      </c>
      <c r="C70" s="289" t="s">
        <v>302</v>
      </c>
      <c r="D70" s="289" t="s">
        <v>302</v>
      </c>
      <c r="E70" s="289" t="s">
        <v>302</v>
      </c>
      <c r="F70" s="289" t="s">
        <v>302</v>
      </c>
      <c r="G70" s="289" t="s">
        <v>302</v>
      </c>
      <c r="H70" s="290"/>
      <c r="I70" s="289" t="s">
        <v>302</v>
      </c>
      <c r="J70" s="289" t="s">
        <v>302</v>
      </c>
      <c r="K70" s="289" t="s">
        <v>302</v>
      </c>
    </row>
    <row r="71" spans="1:11" s="5" customFormat="1" ht="15" customHeight="1">
      <c r="A71" s="52" t="s">
        <v>179</v>
      </c>
      <c r="B71" s="289" t="s">
        <v>302</v>
      </c>
      <c r="C71" s="289" t="s">
        <v>302</v>
      </c>
      <c r="D71" s="289" t="s">
        <v>302</v>
      </c>
      <c r="E71" s="289" t="s">
        <v>302</v>
      </c>
      <c r="F71" s="289" t="s">
        <v>302</v>
      </c>
      <c r="G71" s="289" t="s">
        <v>302</v>
      </c>
      <c r="H71" s="290"/>
      <c r="I71" s="289" t="s">
        <v>302</v>
      </c>
      <c r="J71" s="289" t="s">
        <v>302</v>
      </c>
      <c r="K71" s="289" t="s">
        <v>302</v>
      </c>
    </row>
    <row r="72" spans="1:11" s="5" customFormat="1" ht="15" customHeight="1">
      <c r="A72" s="52" t="s">
        <v>175</v>
      </c>
      <c r="B72" s="289" t="s">
        <v>302</v>
      </c>
      <c r="C72" s="289" t="s">
        <v>302</v>
      </c>
      <c r="D72" s="289" t="s">
        <v>302</v>
      </c>
      <c r="E72" s="289" t="s">
        <v>302</v>
      </c>
      <c r="F72" s="289" t="s">
        <v>302</v>
      </c>
      <c r="G72" s="289" t="s">
        <v>302</v>
      </c>
      <c r="H72" s="290"/>
      <c r="I72" s="289" t="s">
        <v>302</v>
      </c>
      <c r="J72" s="289" t="s">
        <v>302</v>
      </c>
      <c r="K72" s="289" t="s">
        <v>302</v>
      </c>
    </row>
    <row r="73" spans="1:11" s="5" customFormat="1" ht="15" customHeight="1">
      <c r="A73" s="52" t="s">
        <v>176</v>
      </c>
      <c r="B73" s="289" t="s">
        <v>302</v>
      </c>
      <c r="C73" s="289" t="s">
        <v>302</v>
      </c>
      <c r="D73" s="289" t="s">
        <v>302</v>
      </c>
      <c r="E73" s="289" t="s">
        <v>302</v>
      </c>
      <c r="F73" s="289" t="s">
        <v>302</v>
      </c>
      <c r="G73" s="289" t="s">
        <v>302</v>
      </c>
      <c r="H73" s="290"/>
      <c r="I73" s="289" t="s">
        <v>302</v>
      </c>
      <c r="J73" s="289" t="s">
        <v>302</v>
      </c>
      <c r="K73" s="289">
        <v>0.92</v>
      </c>
    </row>
    <row r="74" spans="1:11" s="5" customFormat="1" ht="15" customHeight="1">
      <c r="A74" s="52" t="s">
        <v>177</v>
      </c>
      <c r="B74" s="289" t="s">
        <v>302</v>
      </c>
      <c r="C74" s="289" t="s">
        <v>302</v>
      </c>
      <c r="D74" s="289" t="s">
        <v>302</v>
      </c>
      <c r="E74" s="289" t="s">
        <v>302</v>
      </c>
      <c r="F74" s="289" t="s">
        <v>302</v>
      </c>
      <c r="G74" s="289" t="s">
        <v>302</v>
      </c>
      <c r="H74" s="290"/>
      <c r="I74" s="289" t="s">
        <v>302</v>
      </c>
      <c r="J74" s="289" t="s">
        <v>302</v>
      </c>
      <c r="K74" s="289" t="s">
        <v>302</v>
      </c>
    </row>
    <row r="75" spans="1:11" s="5" customFormat="1" ht="15" customHeight="1">
      <c r="A75" s="52" t="s">
        <v>180</v>
      </c>
      <c r="B75" s="289" t="s">
        <v>302</v>
      </c>
      <c r="C75" s="289" t="s">
        <v>302</v>
      </c>
      <c r="D75" s="289" t="s">
        <v>302</v>
      </c>
      <c r="E75" s="289" t="s">
        <v>302</v>
      </c>
      <c r="F75" s="289" t="s">
        <v>302</v>
      </c>
      <c r="G75" s="289" t="s">
        <v>302</v>
      </c>
      <c r="H75" s="290"/>
      <c r="I75" s="289" t="s">
        <v>302</v>
      </c>
      <c r="J75" s="289" t="s">
        <v>302</v>
      </c>
      <c r="K75" s="289">
        <v>1.81</v>
      </c>
    </row>
    <row r="76" spans="1:11" s="5" customFormat="1" ht="15" customHeight="1">
      <c r="A76" s="86" t="s">
        <v>193</v>
      </c>
      <c r="B76" s="289" t="s">
        <v>302</v>
      </c>
      <c r="C76" s="289" t="s">
        <v>302</v>
      </c>
      <c r="D76" s="289" t="s">
        <v>302</v>
      </c>
      <c r="E76" s="289" t="s">
        <v>302</v>
      </c>
      <c r="F76" s="289" t="s">
        <v>302</v>
      </c>
      <c r="G76" s="289" t="s">
        <v>302</v>
      </c>
      <c r="H76" s="290"/>
      <c r="I76" s="289" t="s">
        <v>302</v>
      </c>
      <c r="J76" s="289" t="s">
        <v>302</v>
      </c>
      <c r="K76" s="289">
        <v>2.4</v>
      </c>
    </row>
    <row r="77" spans="1:11" ht="15">
      <c r="A77" s="8" t="s">
        <v>319</v>
      </c>
      <c r="B77" s="296"/>
      <c r="C77" s="296"/>
      <c r="D77" s="296">
        <v>0.83</v>
      </c>
      <c r="E77" s="296"/>
      <c r="F77" s="296"/>
      <c r="G77" s="296"/>
      <c r="H77" s="297"/>
      <c r="I77" s="296"/>
      <c r="J77" s="296">
        <v>0.39</v>
      </c>
      <c r="K77" s="296">
        <v>3.07</v>
      </c>
    </row>
    <row r="78" spans="1:11" ht="15">
      <c r="A78" s="52" t="s">
        <v>178</v>
      </c>
      <c r="B78" s="289"/>
      <c r="C78" s="289"/>
      <c r="D78" s="289"/>
      <c r="E78" s="289"/>
      <c r="F78" s="289"/>
      <c r="G78" s="289"/>
      <c r="H78" s="290"/>
      <c r="I78" s="289"/>
      <c r="J78" s="289"/>
      <c r="K78" s="289"/>
    </row>
    <row r="79" spans="1:11" ht="15">
      <c r="A79" s="52" t="s">
        <v>179</v>
      </c>
      <c r="B79" s="289"/>
      <c r="C79" s="289"/>
      <c r="D79" s="289"/>
      <c r="E79" s="289"/>
      <c r="F79" s="289"/>
      <c r="G79" s="289"/>
      <c r="H79" s="290"/>
      <c r="I79" s="289"/>
      <c r="J79" s="289"/>
      <c r="K79" s="289"/>
    </row>
    <row r="80" spans="1:11" ht="15">
      <c r="A80" s="52" t="s">
        <v>175</v>
      </c>
      <c r="B80" s="289"/>
      <c r="C80" s="289"/>
      <c r="D80" s="289"/>
      <c r="E80" s="289"/>
      <c r="F80" s="289"/>
      <c r="G80" s="289"/>
      <c r="H80" s="290"/>
      <c r="I80" s="289"/>
      <c r="J80" s="289"/>
      <c r="K80" s="289"/>
    </row>
    <row r="81" spans="1:11" ht="15">
      <c r="A81" s="52" t="s">
        <v>176</v>
      </c>
      <c r="B81" s="289"/>
      <c r="C81" s="289"/>
      <c r="D81" s="289"/>
      <c r="E81" s="289"/>
      <c r="F81" s="289"/>
      <c r="G81" s="289"/>
      <c r="H81" s="290"/>
      <c r="I81" s="289"/>
      <c r="J81" s="289">
        <v>0.2</v>
      </c>
      <c r="K81" s="289">
        <v>3.07</v>
      </c>
    </row>
    <row r="82" spans="1:11" ht="15">
      <c r="A82" s="52" t="s">
        <v>177</v>
      </c>
      <c r="B82" s="289"/>
      <c r="C82" s="289"/>
      <c r="D82" s="289"/>
      <c r="E82" s="289"/>
      <c r="F82" s="289"/>
      <c r="G82" s="289"/>
      <c r="H82" s="290"/>
      <c r="I82" s="289"/>
      <c r="J82" s="289">
        <v>0.05</v>
      </c>
      <c r="K82" s="289"/>
    </row>
    <row r="83" spans="1:11" ht="15">
      <c r="A83" s="52" t="s">
        <v>180</v>
      </c>
      <c r="B83" s="289"/>
      <c r="C83" s="289"/>
      <c r="D83" s="289">
        <v>0.83</v>
      </c>
      <c r="E83" s="289"/>
      <c r="F83" s="289"/>
      <c r="G83" s="289"/>
      <c r="H83" s="290"/>
      <c r="I83" s="289"/>
      <c r="J83" s="289">
        <v>0.14</v>
      </c>
      <c r="K83" s="289"/>
    </row>
    <row r="84" spans="1:11" ht="14.25" customHeight="1" thickBot="1">
      <c r="A84" s="65" t="s">
        <v>193</v>
      </c>
      <c r="B84" s="254"/>
      <c r="C84" s="254"/>
      <c r="D84" s="254"/>
      <c r="E84" s="254"/>
      <c r="F84" s="254"/>
      <c r="G84" s="254"/>
      <c r="H84" s="295"/>
      <c r="I84" s="254"/>
      <c r="J84" s="254"/>
      <c r="K84" s="254">
        <v>1.07</v>
      </c>
    </row>
    <row r="85" spans="1:11" ht="15">
      <c r="A85" s="285" t="s">
        <v>320</v>
      </c>
      <c r="B85" s="298">
        <v>1</v>
      </c>
      <c r="C85" s="298">
        <v>7.75</v>
      </c>
      <c r="D85" s="298">
        <v>21.299999999999997</v>
      </c>
      <c r="E85" s="298"/>
      <c r="F85" s="298">
        <v>2.17</v>
      </c>
      <c r="G85" s="298"/>
      <c r="H85" s="299"/>
      <c r="I85" s="298"/>
      <c r="J85" s="298">
        <v>3.4000000000000004</v>
      </c>
      <c r="K85" s="298">
        <v>11.13</v>
      </c>
    </row>
    <row r="86" spans="1:11" ht="15">
      <c r="A86" s="52" t="s">
        <v>178</v>
      </c>
      <c r="B86" s="289">
        <v>1</v>
      </c>
      <c r="C86" s="289"/>
      <c r="D86" s="289">
        <v>1</v>
      </c>
      <c r="E86" s="289"/>
      <c r="F86" s="289"/>
      <c r="G86" s="289"/>
      <c r="H86" s="290"/>
      <c r="I86" s="289"/>
      <c r="J86" s="289">
        <v>0.23</v>
      </c>
      <c r="K86" s="289"/>
    </row>
    <row r="87" spans="1:11" ht="15">
      <c r="A87" s="52" t="s">
        <v>179</v>
      </c>
      <c r="B87" s="289"/>
      <c r="C87" s="289"/>
      <c r="D87" s="289">
        <v>1</v>
      </c>
      <c r="E87" s="289"/>
      <c r="F87" s="289"/>
      <c r="G87" s="289"/>
      <c r="H87" s="290"/>
      <c r="I87" s="289"/>
      <c r="J87" s="289"/>
      <c r="K87" s="289"/>
    </row>
    <row r="88" spans="1:11" ht="15">
      <c r="A88" s="52" t="s">
        <v>175</v>
      </c>
      <c r="B88" s="289"/>
      <c r="C88" s="289"/>
      <c r="D88" s="289"/>
      <c r="E88" s="289"/>
      <c r="F88" s="289">
        <v>1</v>
      </c>
      <c r="G88" s="289"/>
      <c r="H88" s="290"/>
      <c r="I88" s="289"/>
      <c r="J88" s="289"/>
      <c r="K88" s="289"/>
    </row>
    <row r="89" spans="1:11" ht="15">
      <c r="A89" s="52" t="s">
        <v>176</v>
      </c>
      <c r="B89" s="289"/>
      <c r="C89" s="289">
        <v>5.08</v>
      </c>
      <c r="D89" s="289">
        <v>14.18</v>
      </c>
      <c r="E89" s="289"/>
      <c r="F89" s="289"/>
      <c r="G89" s="289"/>
      <c r="H89" s="290"/>
      <c r="I89" s="289"/>
      <c r="J89" s="289">
        <v>1.53</v>
      </c>
      <c r="K89" s="289">
        <v>6.57</v>
      </c>
    </row>
    <row r="90" spans="1:11" ht="15">
      <c r="A90" s="52" t="s">
        <v>177</v>
      </c>
      <c r="B90" s="289"/>
      <c r="C90" s="289">
        <v>1</v>
      </c>
      <c r="D90" s="289">
        <v>1.33</v>
      </c>
      <c r="E90" s="289"/>
      <c r="F90" s="289"/>
      <c r="G90" s="289"/>
      <c r="H90" s="290"/>
      <c r="I90" s="289"/>
      <c r="J90" s="289">
        <v>0.05</v>
      </c>
      <c r="K90" s="289">
        <v>1</v>
      </c>
    </row>
    <row r="91" spans="1:11" ht="15">
      <c r="A91" s="52" t="s">
        <v>180</v>
      </c>
      <c r="B91" s="289"/>
      <c r="C91" s="289">
        <v>1.67</v>
      </c>
      <c r="D91" s="289">
        <v>3.79</v>
      </c>
      <c r="E91" s="289"/>
      <c r="F91" s="289">
        <v>1.17</v>
      </c>
      <c r="G91" s="289"/>
      <c r="H91" s="290"/>
      <c r="I91" s="289"/>
      <c r="J91" s="289">
        <v>1.59</v>
      </c>
      <c r="K91" s="289">
        <v>3.5599999999999996</v>
      </c>
    </row>
    <row r="92" spans="1:11" ht="14.25" customHeight="1" thickBot="1">
      <c r="A92" s="65" t="s">
        <v>193</v>
      </c>
      <c r="B92" s="291"/>
      <c r="C92" s="291">
        <v>3.09</v>
      </c>
      <c r="D92" s="291">
        <v>8.91</v>
      </c>
      <c r="E92" s="291"/>
      <c r="F92" s="291"/>
      <c r="G92" s="291"/>
      <c r="H92" s="292"/>
      <c r="I92" s="291"/>
      <c r="J92" s="291">
        <v>1.35</v>
      </c>
      <c r="K92" s="291">
        <v>4.85</v>
      </c>
    </row>
    <row r="94" spans="1:11" ht="12.75" customHeight="1">
      <c r="A94" s="461"/>
      <c r="B94" s="461"/>
      <c r="C94" s="461"/>
      <c r="D94" s="461"/>
      <c r="E94" s="461"/>
      <c r="F94" s="461"/>
      <c r="G94" s="461"/>
      <c r="H94" s="461"/>
      <c r="I94" s="461"/>
      <c r="J94" s="461"/>
      <c r="K94" s="461"/>
    </row>
    <row r="95" spans="1:11" ht="15" customHeight="1">
      <c r="A95" s="440"/>
      <c r="B95" s="440"/>
      <c r="C95" s="440"/>
      <c r="D95" s="440"/>
      <c r="E95" s="440"/>
      <c r="F95" s="440"/>
      <c r="G95" s="440"/>
      <c r="H95" s="440"/>
      <c r="I95" s="440"/>
      <c r="J95" s="440"/>
      <c r="K95" s="440"/>
    </row>
    <row r="96" spans="1:22" ht="45" customHeight="1">
      <c r="A96" s="493"/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3" ht="30" customHeight="1">
      <c r="A97" s="493"/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1:13" ht="15">
      <c r="A98" s="493"/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</row>
    <row r="99" spans="1:11" ht="26.25" customHeight="1">
      <c r="A99" s="440"/>
      <c r="B99" s="440"/>
      <c r="C99" s="440"/>
      <c r="D99" s="440"/>
      <c r="E99" s="440"/>
      <c r="F99" s="440"/>
      <c r="G99" s="440"/>
      <c r="H99" s="440"/>
      <c r="I99" s="440"/>
      <c r="J99" s="440"/>
      <c r="K99" s="440"/>
    </row>
    <row r="100" spans="1:12" ht="15">
      <c r="A100" s="485"/>
      <c r="B100" s="485"/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</row>
  </sheetData>
  <mergeCells count="13">
    <mergeCell ref="A96:K96"/>
    <mergeCell ref="A97:K97"/>
    <mergeCell ref="A98:M98"/>
    <mergeCell ref="A99:K99"/>
    <mergeCell ref="A100:L100"/>
    <mergeCell ref="A94:K94"/>
    <mergeCell ref="A95:K95"/>
    <mergeCell ref="A2:A3"/>
    <mergeCell ref="A1:K1"/>
    <mergeCell ref="B2:G2"/>
    <mergeCell ref="K2:K3"/>
    <mergeCell ref="H2:J2"/>
    <mergeCell ref="A68:K68"/>
  </mergeCells>
  <printOptions/>
  <pageMargins left="0.7086614173228347" right="0.7086614173228347" top="0.7480314960629921" bottom="0.7480314960629921" header="0.31496062992125984" footer="0.31496062992125984"/>
  <pageSetup firstPageNumber="120" useFirstPageNumber="1" horizontalDpi="600" verticalDpi="600" orientation="landscape" paperSize="9" scale="64" r:id="rId1"/>
  <headerFooter>
    <oddFooter>&amp;C&amp;P</oddFooter>
  </headerFooter>
  <rowBreaks count="1" manualBreakCount="1">
    <brk id="51" max="16383" man="1"/>
  </rowBreaks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 topLeftCell="A31">
      <selection activeCell="G76" sqref="G76"/>
    </sheetView>
  </sheetViews>
  <sheetFormatPr defaultColWidth="9.140625" defaultRowHeight="15"/>
  <cols>
    <col min="1" max="1" width="47.8515625" style="2" customWidth="1"/>
    <col min="2" max="2" width="6.7109375" style="109" customWidth="1"/>
    <col min="3" max="3" width="8.28125" style="109" customWidth="1"/>
    <col min="4" max="4" width="6.8515625" style="109" customWidth="1"/>
    <col min="5" max="5" width="8.57421875" style="109" customWidth="1"/>
    <col min="6" max="6" width="7.421875" style="109" customWidth="1"/>
    <col min="7" max="7" width="8.7109375" style="109" customWidth="1"/>
    <col min="8" max="8" width="7.00390625" style="109" customWidth="1"/>
    <col min="9" max="11" width="9.140625" style="109" customWidth="1"/>
    <col min="12" max="12" width="4.7109375" style="1" customWidth="1"/>
    <col min="13" max="16384" width="9.140625" style="1" customWidth="1"/>
  </cols>
  <sheetData>
    <row r="1" spans="1:11" ht="25.5" customHeight="1">
      <c r="A1" s="416" t="s">
        <v>321</v>
      </c>
      <c r="B1" s="391"/>
      <c r="C1" s="391"/>
      <c r="D1" s="391"/>
      <c r="E1" s="391"/>
      <c r="F1" s="391"/>
      <c r="G1" s="391"/>
      <c r="H1" s="391"/>
      <c r="I1" s="391"/>
      <c r="J1" s="392"/>
      <c r="K1" s="393"/>
    </row>
    <row r="2" spans="1:11" s="4" customFormat="1" ht="38.25" customHeight="1">
      <c r="A2" s="397" t="s">
        <v>247</v>
      </c>
      <c r="B2" s="422"/>
      <c r="C2" s="417" t="s">
        <v>0</v>
      </c>
      <c r="D2" s="417"/>
      <c r="E2" s="417" t="s">
        <v>2</v>
      </c>
      <c r="F2" s="417"/>
      <c r="G2" s="417" t="s">
        <v>1</v>
      </c>
      <c r="H2" s="417"/>
      <c r="I2" s="418" t="s">
        <v>3</v>
      </c>
      <c r="J2" s="419"/>
      <c r="K2" s="16" t="s">
        <v>4</v>
      </c>
    </row>
    <row r="3" spans="1:11" s="4" customFormat="1" ht="13.5" customHeight="1" thickBot="1">
      <c r="A3" s="421"/>
      <c r="B3" s="423"/>
      <c r="C3" s="174" t="s">
        <v>7</v>
      </c>
      <c r="D3" s="174" t="s">
        <v>8</v>
      </c>
      <c r="E3" s="174" t="s">
        <v>7</v>
      </c>
      <c r="F3" s="174" t="s">
        <v>8</v>
      </c>
      <c r="G3" s="174" t="s">
        <v>7</v>
      </c>
      <c r="H3" s="174" t="s">
        <v>8</v>
      </c>
      <c r="I3" s="174" t="s">
        <v>7</v>
      </c>
      <c r="J3" s="174" t="s">
        <v>8</v>
      </c>
      <c r="K3" s="175"/>
    </row>
    <row r="4" spans="1:11" ht="15">
      <c r="A4" s="404" t="s">
        <v>248</v>
      </c>
      <c r="B4" s="405"/>
      <c r="C4" s="405"/>
      <c r="D4" s="405"/>
      <c r="E4" s="405"/>
      <c r="F4" s="405"/>
      <c r="G4" s="405"/>
      <c r="H4" s="405"/>
      <c r="I4" s="405"/>
      <c r="J4" s="405"/>
      <c r="K4" s="420"/>
    </row>
    <row r="5" spans="1:11" ht="15">
      <c r="A5" s="68" t="s">
        <v>195</v>
      </c>
      <c r="B5" s="111" t="s">
        <v>194</v>
      </c>
      <c r="C5" s="413"/>
      <c r="D5" s="414"/>
      <c r="E5" s="414"/>
      <c r="F5" s="414"/>
      <c r="G5" s="414"/>
      <c r="H5" s="414"/>
      <c r="I5" s="414"/>
      <c r="J5" s="414"/>
      <c r="K5" s="415"/>
    </row>
    <row r="6" spans="1:11" ht="15">
      <c r="A6" s="45" t="s">
        <v>209</v>
      </c>
      <c r="B6" s="112" t="s">
        <v>196</v>
      </c>
      <c r="C6" s="102"/>
      <c r="D6" s="102"/>
      <c r="E6" s="102"/>
      <c r="F6" s="102"/>
      <c r="G6" s="102"/>
      <c r="H6" s="102"/>
      <c r="I6" s="102"/>
      <c r="J6" s="104"/>
      <c r="K6" s="103">
        <f>SUM(C6:J6)</f>
        <v>0</v>
      </c>
    </row>
    <row r="7" spans="1:11" ht="15">
      <c r="A7" s="45" t="s">
        <v>210</v>
      </c>
      <c r="B7" s="112" t="s">
        <v>197</v>
      </c>
      <c r="C7" s="102"/>
      <c r="D7" s="102"/>
      <c r="E7" s="102"/>
      <c r="F7" s="102"/>
      <c r="G7" s="102"/>
      <c r="H7" s="102"/>
      <c r="I7" s="102"/>
      <c r="J7" s="104"/>
      <c r="K7" s="103">
        <f aca="true" t="shared" si="0" ref="K7:K16">SUM(C7:J7)</f>
        <v>0</v>
      </c>
    </row>
    <row r="8" spans="1:11" ht="15">
      <c r="A8" s="45" t="s">
        <v>211</v>
      </c>
      <c r="B8" s="112" t="s">
        <v>198</v>
      </c>
      <c r="C8" s="102"/>
      <c r="D8" s="102"/>
      <c r="E8" s="102"/>
      <c r="F8" s="102"/>
      <c r="G8" s="102"/>
      <c r="H8" s="102"/>
      <c r="I8" s="102"/>
      <c r="J8" s="104"/>
      <c r="K8" s="103">
        <f t="shared" si="0"/>
        <v>0</v>
      </c>
    </row>
    <row r="9" spans="1:11" ht="15">
      <c r="A9" s="45" t="s">
        <v>212</v>
      </c>
      <c r="B9" s="112" t="s">
        <v>199</v>
      </c>
      <c r="C9" s="102"/>
      <c r="D9" s="102"/>
      <c r="E9" s="102"/>
      <c r="F9" s="102"/>
      <c r="G9" s="102"/>
      <c r="H9" s="102"/>
      <c r="I9" s="102">
        <v>1</v>
      </c>
      <c r="J9" s="104">
        <v>1</v>
      </c>
      <c r="K9" s="103">
        <f t="shared" si="0"/>
        <v>2</v>
      </c>
    </row>
    <row r="10" spans="1:11" ht="15">
      <c r="A10" s="45" t="s">
        <v>213</v>
      </c>
      <c r="B10" s="112" t="s">
        <v>200</v>
      </c>
      <c r="C10" s="102"/>
      <c r="D10" s="102"/>
      <c r="E10" s="102"/>
      <c r="F10" s="102"/>
      <c r="G10" s="102"/>
      <c r="H10" s="102"/>
      <c r="I10" s="102"/>
      <c r="J10" s="104"/>
      <c r="K10" s="103">
        <f t="shared" si="0"/>
        <v>0</v>
      </c>
    </row>
    <row r="11" spans="1:11" ht="15">
      <c r="A11" s="45" t="s">
        <v>214</v>
      </c>
      <c r="B11" s="112" t="s">
        <v>201</v>
      </c>
      <c r="C11" s="102"/>
      <c r="D11" s="102"/>
      <c r="E11" s="102"/>
      <c r="F11" s="102"/>
      <c r="G11" s="102"/>
      <c r="H11" s="102"/>
      <c r="I11" s="102"/>
      <c r="J11" s="104"/>
      <c r="K11" s="103">
        <f t="shared" si="0"/>
        <v>0</v>
      </c>
    </row>
    <row r="12" spans="1:11" ht="15">
      <c r="A12" s="45" t="s">
        <v>208</v>
      </c>
      <c r="B12" s="112" t="s">
        <v>202</v>
      </c>
      <c r="C12" s="102"/>
      <c r="D12" s="102"/>
      <c r="E12" s="102"/>
      <c r="F12" s="102"/>
      <c r="G12" s="102"/>
      <c r="H12" s="102"/>
      <c r="I12" s="102"/>
      <c r="J12" s="104"/>
      <c r="K12" s="103">
        <f t="shared" si="0"/>
        <v>0</v>
      </c>
    </row>
    <row r="13" spans="1:11" ht="15">
      <c r="A13" s="45" t="s">
        <v>215</v>
      </c>
      <c r="B13" s="112" t="s">
        <v>203</v>
      </c>
      <c r="C13" s="102"/>
      <c r="D13" s="102"/>
      <c r="E13" s="102"/>
      <c r="F13" s="102"/>
      <c r="G13" s="102"/>
      <c r="H13" s="102"/>
      <c r="I13" s="102"/>
      <c r="J13" s="104"/>
      <c r="K13" s="103">
        <f t="shared" si="0"/>
        <v>0</v>
      </c>
    </row>
    <row r="14" spans="1:11" ht="15">
      <c r="A14" s="45" t="s">
        <v>216</v>
      </c>
      <c r="B14" s="112" t="s">
        <v>204</v>
      </c>
      <c r="C14" s="102"/>
      <c r="D14" s="102"/>
      <c r="E14" s="102"/>
      <c r="F14" s="102"/>
      <c r="G14" s="102"/>
      <c r="H14" s="102"/>
      <c r="I14" s="102"/>
      <c r="J14" s="104"/>
      <c r="K14" s="103">
        <f t="shared" si="0"/>
        <v>0</v>
      </c>
    </row>
    <row r="15" spans="1:11" ht="15">
      <c r="A15" s="45" t="s">
        <v>217</v>
      </c>
      <c r="B15" s="112" t="s">
        <v>205</v>
      </c>
      <c r="C15" s="102"/>
      <c r="D15" s="102"/>
      <c r="E15" s="102"/>
      <c r="F15" s="102"/>
      <c r="G15" s="102"/>
      <c r="H15" s="102"/>
      <c r="I15" s="102"/>
      <c r="J15" s="104"/>
      <c r="K15" s="103">
        <f t="shared" si="0"/>
        <v>0</v>
      </c>
    </row>
    <row r="16" spans="1:11" ht="15">
      <c r="A16" s="45" t="s">
        <v>207</v>
      </c>
      <c r="B16" s="112" t="s">
        <v>206</v>
      </c>
      <c r="C16" s="102"/>
      <c r="D16" s="102"/>
      <c r="E16" s="102"/>
      <c r="F16" s="102"/>
      <c r="G16" s="102"/>
      <c r="H16" s="102"/>
      <c r="I16" s="102"/>
      <c r="J16" s="104"/>
      <c r="K16" s="103">
        <f t="shared" si="0"/>
        <v>0</v>
      </c>
    </row>
    <row r="17" spans="1:11" ht="15">
      <c r="A17" s="59" t="s">
        <v>82</v>
      </c>
      <c r="B17" s="181" t="s">
        <v>83</v>
      </c>
      <c r="C17" s="181">
        <f>SUM(C6:C16)</f>
        <v>0</v>
      </c>
      <c r="D17" s="181">
        <f aca="true" t="shared" si="1" ref="D17:J17">SUM(D6:D16)</f>
        <v>0</v>
      </c>
      <c r="E17" s="181">
        <f t="shared" si="1"/>
        <v>0</v>
      </c>
      <c r="F17" s="181">
        <f t="shared" si="1"/>
        <v>0</v>
      </c>
      <c r="G17" s="181">
        <f t="shared" si="1"/>
        <v>0</v>
      </c>
      <c r="H17" s="181">
        <f t="shared" si="1"/>
        <v>0</v>
      </c>
      <c r="I17" s="181">
        <f t="shared" si="1"/>
        <v>1</v>
      </c>
      <c r="J17" s="181">
        <f t="shared" si="1"/>
        <v>1</v>
      </c>
      <c r="K17" s="114">
        <f>SUM(K6:K16)</f>
        <v>2</v>
      </c>
    </row>
    <row r="18" spans="1:11" ht="15">
      <c r="A18" s="406" t="s">
        <v>250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2"/>
    </row>
    <row r="19" spans="1:11" ht="15">
      <c r="A19" s="68" t="s">
        <v>195</v>
      </c>
      <c r="B19" s="111" t="s">
        <v>194</v>
      </c>
      <c r="C19" s="413"/>
      <c r="D19" s="414"/>
      <c r="E19" s="414"/>
      <c r="F19" s="414"/>
      <c r="G19" s="414"/>
      <c r="H19" s="414"/>
      <c r="I19" s="414"/>
      <c r="J19" s="414"/>
      <c r="K19" s="415"/>
    </row>
    <row r="20" spans="1:11" ht="15">
      <c r="A20" s="45" t="s">
        <v>209</v>
      </c>
      <c r="B20" s="112" t="s">
        <v>196</v>
      </c>
      <c r="C20" s="102"/>
      <c r="D20" s="102"/>
      <c r="E20" s="102"/>
      <c r="F20" s="102"/>
      <c r="G20" s="102"/>
      <c r="H20" s="102"/>
      <c r="I20" s="102"/>
      <c r="J20" s="104"/>
      <c r="K20" s="103">
        <f aca="true" t="shared" si="2" ref="K20:K30">SUM(C20:J20)</f>
        <v>0</v>
      </c>
    </row>
    <row r="21" spans="1:11" ht="15">
      <c r="A21" s="45" t="s">
        <v>210</v>
      </c>
      <c r="B21" s="112" t="s">
        <v>197</v>
      </c>
      <c r="C21" s="102"/>
      <c r="D21" s="102"/>
      <c r="E21" s="102"/>
      <c r="F21" s="102"/>
      <c r="G21" s="102"/>
      <c r="H21" s="102"/>
      <c r="I21" s="102"/>
      <c r="J21" s="104"/>
      <c r="K21" s="103">
        <f t="shared" si="2"/>
        <v>0</v>
      </c>
    </row>
    <row r="22" spans="1:11" ht="15">
      <c r="A22" s="45" t="s">
        <v>211</v>
      </c>
      <c r="B22" s="112" t="s">
        <v>198</v>
      </c>
      <c r="C22" s="102"/>
      <c r="D22" s="102"/>
      <c r="E22" s="102"/>
      <c r="F22" s="102"/>
      <c r="G22" s="102">
        <v>2</v>
      </c>
      <c r="H22" s="102"/>
      <c r="I22" s="102"/>
      <c r="J22" s="104"/>
      <c r="K22" s="103">
        <f t="shared" si="2"/>
        <v>2</v>
      </c>
    </row>
    <row r="23" spans="1:11" ht="15">
      <c r="A23" s="45" t="s">
        <v>212</v>
      </c>
      <c r="B23" s="112" t="s">
        <v>199</v>
      </c>
      <c r="C23" s="102"/>
      <c r="D23" s="102"/>
      <c r="E23" s="102"/>
      <c r="F23" s="102"/>
      <c r="G23" s="102"/>
      <c r="H23" s="102"/>
      <c r="I23" s="102"/>
      <c r="J23" s="104"/>
      <c r="K23" s="103">
        <f t="shared" si="2"/>
        <v>0</v>
      </c>
    </row>
    <row r="24" spans="1:11" ht="15">
      <c r="A24" s="45" t="s">
        <v>213</v>
      </c>
      <c r="B24" s="112" t="s">
        <v>200</v>
      </c>
      <c r="C24" s="102"/>
      <c r="D24" s="102"/>
      <c r="E24" s="102"/>
      <c r="F24" s="102"/>
      <c r="G24" s="102"/>
      <c r="H24" s="102"/>
      <c r="I24" s="102"/>
      <c r="J24" s="104"/>
      <c r="K24" s="103">
        <f t="shared" si="2"/>
        <v>0</v>
      </c>
    </row>
    <row r="25" spans="1:11" ht="15">
      <c r="A25" s="45" t="s">
        <v>214</v>
      </c>
      <c r="B25" s="112" t="s">
        <v>201</v>
      </c>
      <c r="C25" s="102"/>
      <c r="D25" s="102"/>
      <c r="E25" s="102"/>
      <c r="F25" s="102"/>
      <c r="G25" s="102"/>
      <c r="H25" s="102"/>
      <c r="I25" s="102"/>
      <c r="J25" s="104"/>
      <c r="K25" s="103">
        <f t="shared" si="2"/>
        <v>0</v>
      </c>
    </row>
    <row r="26" spans="1:11" ht="15">
      <c r="A26" s="45" t="s">
        <v>208</v>
      </c>
      <c r="B26" s="112" t="s">
        <v>202</v>
      </c>
      <c r="C26" s="102"/>
      <c r="D26" s="102"/>
      <c r="E26" s="102"/>
      <c r="F26" s="102"/>
      <c r="G26" s="102"/>
      <c r="H26" s="102"/>
      <c r="I26" s="102"/>
      <c r="J26" s="104"/>
      <c r="K26" s="103">
        <f t="shared" si="2"/>
        <v>0</v>
      </c>
    </row>
    <row r="27" spans="1:11" ht="15">
      <c r="A27" s="45" t="s">
        <v>215</v>
      </c>
      <c r="B27" s="112" t="s">
        <v>203</v>
      </c>
      <c r="C27" s="102"/>
      <c r="D27" s="102"/>
      <c r="E27" s="102"/>
      <c r="F27" s="102"/>
      <c r="G27" s="102"/>
      <c r="H27" s="102"/>
      <c r="I27" s="102"/>
      <c r="J27" s="104"/>
      <c r="K27" s="103">
        <f t="shared" si="2"/>
        <v>0</v>
      </c>
    </row>
    <row r="28" spans="1:11" ht="15">
      <c r="A28" s="45" t="s">
        <v>216</v>
      </c>
      <c r="B28" s="112" t="s">
        <v>204</v>
      </c>
      <c r="C28" s="102"/>
      <c r="D28" s="102"/>
      <c r="E28" s="102"/>
      <c r="F28" s="102"/>
      <c r="G28" s="102"/>
      <c r="H28" s="102"/>
      <c r="I28" s="102"/>
      <c r="J28" s="104"/>
      <c r="K28" s="103">
        <f t="shared" si="2"/>
        <v>0</v>
      </c>
    </row>
    <row r="29" spans="1:11" ht="15">
      <c r="A29" s="45" t="s">
        <v>217</v>
      </c>
      <c r="B29" s="112" t="s">
        <v>205</v>
      </c>
      <c r="C29" s="106"/>
      <c r="D29" s="106"/>
      <c r="E29" s="106"/>
      <c r="F29" s="106"/>
      <c r="G29" s="106"/>
      <c r="H29" s="106"/>
      <c r="I29" s="106"/>
      <c r="J29" s="107"/>
      <c r="K29" s="108">
        <f t="shared" si="2"/>
        <v>0</v>
      </c>
    </row>
    <row r="30" spans="1:11" ht="15">
      <c r="A30" s="45" t="s">
        <v>207</v>
      </c>
      <c r="B30" s="112" t="s">
        <v>206</v>
      </c>
      <c r="C30" s="106"/>
      <c r="D30" s="106"/>
      <c r="E30" s="106"/>
      <c r="F30" s="106"/>
      <c r="G30" s="106"/>
      <c r="H30" s="106"/>
      <c r="I30" s="106"/>
      <c r="J30" s="107"/>
      <c r="K30" s="103">
        <f t="shared" si="2"/>
        <v>0</v>
      </c>
    </row>
    <row r="31" spans="1:11" ht="15">
      <c r="A31" s="59" t="s">
        <v>82</v>
      </c>
      <c r="B31" s="181" t="s">
        <v>83</v>
      </c>
      <c r="C31" s="181">
        <f>SUM(C20:C30)</f>
        <v>0</v>
      </c>
      <c r="D31" s="181">
        <f aca="true" t="shared" si="3" ref="D31:J31">SUM(D20:D30)</f>
        <v>0</v>
      </c>
      <c r="E31" s="181">
        <f t="shared" si="3"/>
        <v>0</v>
      </c>
      <c r="F31" s="181">
        <f t="shared" si="3"/>
        <v>0</v>
      </c>
      <c r="G31" s="181">
        <f t="shared" si="3"/>
        <v>2</v>
      </c>
      <c r="H31" s="181">
        <f t="shared" si="3"/>
        <v>0</v>
      </c>
      <c r="I31" s="181">
        <f t="shared" si="3"/>
        <v>0</v>
      </c>
      <c r="J31" s="181">
        <f t="shared" si="3"/>
        <v>0</v>
      </c>
      <c r="K31" s="114">
        <f>SUM(K20:K30)</f>
        <v>2</v>
      </c>
    </row>
    <row r="32" spans="1:11" ht="15">
      <c r="A32" s="406" t="s">
        <v>253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2"/>
    </row>
    <row r="33" spans="1:11" ht="15">
      <c r="A33" s="68" t="s">
        <v>195</v>
      </c>
      <c r="B33" s="111" t="s">
        <v>194</v>
      </c>
      <c r="C33" s="413"/>
      <c r="D33" s="414"/>
      <c r="E33" s="414"/>
      <c r="F33" s="414"/>
      <c r="G33" s="414"/>
      <c r="H33" s="414"/>
      <c r="I33" s="414"/>
      <c r="J33" s="414"/>
      <c r="K33" s="415"/>
    </row>
    <row r="34" spans="1:11" ht="15">
      <c r="A34" s="45" t="s">
        <v>209</v>
      </c>
      <c r="B34" s="112" t="s">
        <v>196</v>
      </c>
      <c r="C34" s="102"/>
      <c r="D34" s="102"/>
      <c r="E34" s="102"/>
      <c r="F34" s="102"/>
      <c r="G34" s="102"/>
      <c r="H34" s="102"/>
      <c r="I34" s="102"/>
      <c r="J34" s="104"/>
      <c r="K34" s="103">
        <f>SUM(C34:J34)</f>
        <v>0</v>
      </c>
    </row>
    <row r="35" spans="1:11" ht="15">
      <c r="A35" s="45" t="s">
        <v>210</v>
      </c>
      <c r="B35" s="112" t="s">
        <v>197</v>
      </c>
      <c r="C35" s="102"/>
      <c r="D35" s="102"/>
      <c r="E35" s="102"/>
      <c r="F35" s="102"/>
      <c r="G35" s="102"/>
      <c r="H35" s="102"/>
      <c r="I35" s="102"/>
      <c r="J35" s="104"/>
      <c r="K35" s="103">
        <f aca="true" t="shared" si="4" ref="K35:K44">SUM(C35:J35)</f>
        <v>0</v>
      </c>
    </row>
    <row r="36" spans="1:11" ht="15">
      <c r="A36" s="45" t="s">
        <v>211</v>
      </c>
      <c r="B36" s="112" t="s">
        <v>198</v>
      </c>
      <c r="C36" s="102"/>
      <c r="D36" s="102"/>
      <c r="E36" s="102"/>
      <c r="F36" s="102"/>
      <c r="G36" s="102"/>
      <c r="H36" s="102"/>
      <c r="I36" s="102">
        <v>1</v>
      </c>
      <c r="J36" s="104">
        <v>1</v>
      </c>
      <c r="K36" s="103">
        <f t="shared" si="4"/>
        <v>2</v>
      </c>
    </row>
    <row r="37" spans="1:11" ht="15">
      <c r="A37" s="45" t="s">
        <v>212</v>
      </c>
      <c r="B37" s="112" t="s">
        <v>199</v>
      </c>
      <c r="C37" s="102"/>
      <c r="D37" s="102"/>
      <c r="E37" s="102"/>
      <c r="F37" s="102"/>
      <c r="G37" s="102"/>
      <c r="H37" s="102"/>
      <c r="I37" s="102"/>
      <c r="J37" s="104"/>
      <c r="K37" s="103">
        <f t="shared" si="4"/>
        <v>0</v>
      </c>
    </row>
    <row r="38" spans="1:11" ht="15">
      <c r="A38" s="45" t="s">
        <v>213</v>
      </c>
      <c r="B38" s="112" t="s">
        <v>200</v>
      </c>
      <c r="C38" s="102"/>
      <c r="D38" s="102"/>
      <c r="E38" s="102"/>
      <c r="F38" s="102"/>
      <c r="G38" s="102"/>
      <c r="H38" s="102"/>
      <c r="I38" s="102"/>
      <c r="J38" s="104"/>
      <c r="K38" s="103">
        <f t="shared" si="4"/>
        <v>0</v>
      </c>
    </row>
    <row r="39" spans="1:11" ht="15">
      <c r="A39" s="45" t="s">
        <v>214</v>
      </c>
      <c r="B39" s="112" t="s">
        <v>201</v>
      </c>
      <c r="C39" s="102"/>
      <c r="D39" s="102"/>
      <c r="E39" s="102"/>
      <c r="F39" s="102"/>
      <c r="G39" s="102"/>
      <c r="H39" s="102"/>
      <c r="I39" s="102"/>
      <c r="J39" s="104"/>
      <c r="K39" s="103">
        <f t="shared" si="4"/>
        <v>0</v>
      </c>
    </row>
    <row r="40" spans="1:11" ht="15">
      <c r="A40" s="45" t="s">
        <v>208</v>
      </c>
      <c r="B40" s="112" t="s">
        <v>202</v>
      </c>
      <c r="C40" s="102"/>
      <c r="D40" s="102"/>
      <c r="E40" s="102"/>
      <c r="F40" s="102"/>
      <c r="G40" s="102"/>
      <c r="H40" s="102"/>
      <c r="I40" s="102"/>
      <c r="J40" s="104"/>
      <c r="K40" s="103">
        <f t="shared" si="4"/>
        <v>0</v>
      </c>
    </row>
    <row r="41" spans="1:11" ht="15">
      <c r="A41" s="45" t="s">
        <v>215</v>
      </c>
      <c r="B41" s="112" t="s">
        <v>203</v>
      </c>
      <c r="C41" s="102"/>
      <c r="D41" s="102"/>
      <c r="E41" s="102"/>
      <c r="F41" s="102"/>
      <c r="G41" s="102"/>
      <c r="H41" s="102"/>
      <c r="I41" s="102"/>
      <c r="J41" s="104"/>
      <c r="K41" s="103">
        <f t="shared" si="4"/>
        <v>0</v>
      </c>
    </row>
    <row r="42" spans="1:11" ht="15">
      <c r="A42" s="45" t="s">
        <v>216</v>
      </c>
      <c r="B42" s="112" t="s">
        <v>204</v>
      </c>
      <c r="C42" s="102"/>
      <c r="D42" s="102"/>
      <c r="E42" s="102"/>
      <c r="F42" s="102"/>
      <c r="G42" s="102"/>
      <c r="H42" s="102"/>
      <c r="I42" s="102"/>
      <c r="J42" s="104"/>
      <c r="K42" s="103">
        <f t="shared" si="4"/>
        <v>0</v>
      </c>
    </row>
    <row r="43" spans="1:11" ht="15">
      <c r="A43" s="45" t="s">
        <v>217</v>
      </c>
      <c r="B43" s="112" t="s">
        <v>205</v>
      </c>
      <c r="C43" s="102"/>
      <c r="D43" s="102"/>
      <c r="E43" s="102"/>
      <c r="F43" s="102"/>
      <c r="G43" s="102"/>
      <c r="H43" s="102"/>
      <c r="I43" s="102"/>
      <c r="J43" s="104"/>
      <c r="K43" s="103">
        <f t="shared" si="4"/>
        <v>0</v>
      </c>
    </row>
    <row r="44" spans="1:11" ht="15">
      <c r="A44" s="45" t="s">
        <v>207</v>
      </c>
      <c r="B44" s="112" t="s">
        <v>206</v>
      </c>
      <c r="C44" s="102"/>
      <c r="D44" s="102"/>
      <c r="E44" s="102"/>
      <c r="F44" s="102"/>
      <c r="G44" s="102"/>
      <c r="H44" s="102"/>
      <c r="I44" s="102"/>
      <c r="J44" s="104"/>
      <c r="K44" s="103">
        <f t="shared" si="4"/>
        <v>0</v>
      </c>
    </row>
    <row r="45" spans="1:11" ht="15">
      <c r="A45" s="59" t="s">
        <v>82</v>
      </c>
      <c r="B45" s="181" t="s">
        <v>83</v>
      </c>
      <c r="C45" s="181">
        <f>SUM(C34:C44)</f>
        <v>0</v>
      </c>
      <c r="D45" s="181">
        <f aca="true" t="shared" si="5" ref="D45:J45">SUM(D34:D44)</f>
        <v>0</v>
      </c>
      <c r="E45" s="181">
        <f t="shared" si="5"/>
        <v>0</v>
      </c>
      <c r="F45" s="181">
        <f t="shared" si="5"/>
        <v>0</v>
      </c>
      <c r="G45" s="181">
        <f t="shared" si="5"/>
        <v>0</v>
      </c>
      <c r="H45" s="181">
        <f t="shared" si="5"/>
        <v>0</v>
      </c>
      <c r="I45" s="181">
        <f t="shared" si="5"/>
        <v>1</v>
      </c>
      <c r="J45" s="181">
        <f t="shared" si="5"/>
        <v>1</v>
      </c>
      <c r="K45" s="114">
        <f>SUM(K34:K44)</f>
        <v>2</v>
      </c>
    </row>
    <row r="46" spans="1:11" ht="15">
      <c r="A46" s="406" t="s">
        <v>255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2"/>
    </row>
    <row r="47" spans="1:11" ht="15">
      <c r="A47" s="68" t="s">
        <v>195</v>
      </c>
      <c r="B47" s="111" t="s">
        <v>194</v>
      </c>
      <c r="C47" s="413"/>
      <c r="D47" s="414"/>
      <c r="E47" s="414"/>
      <c r="F47" s="414"/>
      <c r="G47" s="414"/>
      <c r="H47" s="414"/>
      <c r="I47" s="414"/>
      <c r="J47" s="414"/>
      <c r="K47" s="415"/>
    </row>
    <row r="48" spans="1:11" ht="15">
      <c r="A48" s="45" t="s">
        <v>209</v>
      </c>
      <c r="B48" s="112" t="s">
        <v>196</v>
      </c>
      <c r="C48" s="102"/>
      <c r="D48" s="102"/>
      <c r="E48" s="102"/>
      <c r="F48" s="102"/>
      <c r="G48" s="102"/>
      <c r="H48" s="102"/>
      <c r="I48" s="102"/>
      <c r="J48" s="104"/>
      <c r="K48" s="103">
        <f aca="true" t="shared" si="6" ref="K48:K58">SUM(C48:J48)</f>
        <v>0</v>
      </c>
    </row>
    <row r="49" spans="1:11" ht="15">
      <c r="A49" s="45" t="s">
        <v>210</v>
      </c>
      <c r="B49" s="112" t="s">
        <v>197</v>
      </c>
      <c r="C49" s="102"/>
      <c r="D49" s="102"/>
      <c r="E49" s="102"/>
      <c r="F49" s="102"/>
      <c r="G49" s="102"/>
      <c r="H49" s="102"/>
      <c r="I49" s="102"/>
      <c r="J49" s="104"/>
      <c r="K49" s="103">
        <f t="shared" si="6"/>
        <v>0</v>
      </c>
    </row>
    <row r="50" spans="1:11" ht="15">
      <c r="A50" s="45" t="s">
        <v>211</v>
      </c>
      <c r="B50" s="112" t="s">
        <v>198</v>
      </c>
      <c r="C50" s="102"/>
      <c r="D50" s="102"/>
      <c r="E50" s="102"/>
      <c r="F50" s="102"/>
      <c r="G50" s="102"/>
      <c r="H50" s="102"/>
      <c r="I50" s="102"/>
      <c r="J50" s="104"/>
      <c r="K50" s="103">
        <f t="shared" si="6"/>
        <v>0</v>
      </c>
    </row>
    <row r="51" spans="1:11" ht="15">
      <c r="A51" s="45" t="s">
        <v>212</v>
      </c>
      <c r="B51" s="112" t="s">
        <v>199</v>
      </c>
      <c r="C51" s="102"/>
      <c r="D51" s="102"/>
      <c r="E51" s="102"/>
      <c r="F51" s="102"/>
      <c r="G51" s="102"/>
      <c r="H51" s="102"/>
      <c r="I51" s="102"/>
      <c r="J51" s="104"/>
      <c r="K51" s="103">
        <f t="shared" si="6"/>
        <v>0</v>
      </c>
    </row>
    <row r="52" spans="1:11" ht="15">
      <c r="A52" s="45" t="s">
        <v>213</v>
      </c>
      <c r="B52" s="112" t="s">
        <v>200</v>
      </c>
      <c r="C52" s="102"/>
      <c r="D52" s="102"/>
      <c r="E52" s="102"/>
      <c r="F52" s="102"/>
      <c r="G52" s="102"/>
      <c r="H52" s="102"/>
      <c r="I52" s="102"/>
      <c r="J52" s="104"/>
      <c r="K52" s="103">
        <f t="shared" si="6"/>
        <v>0</v>
      </c>
    </row>
    <row r="53" spans="1:11" ht="15">
      <c r="A53" s="45" t="s">
        <v>214</v>
      </c>
      <c r="B53" s="112" t="s">
        <v>201</v>
      </c>
      <c r="C53" s="102"/>
      <c r="D53" s="102"/>
      <c r="E53" s="102"/>
      <c r="F53" s="102"/>
      <c r="G53" s="102"/>
      <c r="H53" s="102"/>
      <c r="I53" s="102">
        <v>2</v>
      </c>
      <c r="J53" s="104">
        <v>1</v>
      </c>
      <c r="K53" s="103">
        <f t="shared" si="6"/>
        <v>3</v>
      </c>
    </row>
    <row r="54" spans="1:11" ht="15">
      <c r="A54" s="45" t="s">
        <v>208</v>
      </c>
      <c r="B54" s="112" t="s">
        <v>202</v>
      </c>
      <c r="C54" s="102"/>
      <c r="D54" s="102"/>
      <c r="E54" s="102"/>
      <c r="F54" s="102"/>
      <c r="G54" s="102"/>
      <c r="H54" s="102"/>
      <c r="I54" s="102"/>
      <c r="J54" s="104"/>
      <c r="K54" s="103">
        <f t="shared" si="6"/>
        <v>0</v>
      </c>
    </row>
    <row r="55" spans="1:11" ht="15">
      <c r="A55" s="45" t="s">
        <v>215</v>
      </c>
      <c r="B55" s="112" t="s">
        <v>203</v>
      </c>
      <c r="C55" s="102"/>
      <c r="D55" s="102"/>
      <c r="E55" s="102"/>
      <c r="F55" s="102"/>
      <c r="G55" s="102"/>
      <c r="H55" s="102"/>
      <c r="I55" s="102"/>
      <c r="J55" s="104"/>
      <c r="K55" s="103">
        <f t="shared" si="6"/>
        <v>0</v>
      </c>
    </row>
    <row r="56" spans="1:11" ht="15">
      <c r="A56" s="45" t="s">
        <v>216</v>
      </c>
      <c r="B56" s="112" t="s">
        <v>204</v>
      </c>
      <c r="C56" s="102"/>
      <c r="D56" s="102"/>
      <c r="E56" s="102"/>
      <c r="F56" s="102"/>
      <c r="G56" s="102"/>
      <c r="H56" s="102"/>
      <c r="I56" s="102"/>
      <c r="J56" s="104"/>
      <c r="K56" s="103">
        <f t="shared" si="6"/>
        <v>0</v>
      </c>
    </row>
    <row r="57" spans="1:11" ht="15">
      <c r="A57" s="45" t="s">
        <v>217</v>
      </c>
      <c r="B57" s="112" t="s">
        <v>205</v>
      </c>
      <c r="C57" s="106"/>
      <c r="D57" s="106"/>
      <c r="E57" s="106"/>
      <c r="F57" s="106"/>
      <c r="G57" s="106"/>
      <c r="H57" s="106"/>
      <c r="I57" s="106"/>
      <c r="J57" s="107"/>
      <c r="K57" s="108">
        <f t="shared" si="6"/>
        <v>0</v>
      </c>
    </row>
    <row r="58" spans="1:11" ht="15">
      <c r="A58" s="45" t="s">
        <v>207</v>
      </c>
      <c r="B58" s="112" t="s">
        <v>206</v>
      </c>
      <c r="C58" s="106"/>
      <c r="D58" s="106"/>
      <c r="E58" s="106"/>
      <c r="F58" s="106"/>
      <c r="G58" s="106"/>
      <c r="H58" s="106"/>
      <c r="I58" s="106"/>
      <c r="J58" s="107"/>
      <c r="K58" s="103">
        <f t="shared" si="6"/>
        <v>0</v>
      </c>
    </row>
    <row r="59" spans="1:11" ht="15">
      <c r="A59" s="59" t="s">
        <v>82</v>
      </c>
      <c r="B59" s="181" t="s">
        <v>83</v>
      </c>
      <c r="C59" s="181">
        <f>SUM(C48:C58)</f>
        <v>0</v>
      </c>
      <c r="D59" s="181">
        <f aca="true" t="shared" si="7" ref="D59:J59">SUM(D48:D58)</f>
        <v>0</v>
      </c>
      <c r="E59" s="181">
        <f t="shared" si="7"/>
        <v>0</v>
      </c>
      <c r="F59" s="181">
        <f t="shared" si="7"/>
        <v>0</v>
      </c>
      <c r="G59" s="181">
        <f t="shared" si="7"/>
        <v>0</v>
      </c>
      <c r="H59" s="181">
        <f t="shared" si="7"/>
        <v>0</v>
      </c>
      <c r="I59" s="181">
        <f t="shared" si="7"/>
        <v>2</v>
      </c>
      <c r="J59" s="181">
        <f t="shared" si="7"/>
        <v>1</v>
      </c>
      <c r="K59" s="114">
        <f>SUM(K48:K58)</f>
        <v>3</v>
      </c>
    </row>
    <row r="60" spans="1:11" ht="15">
      <c r="A60" s="406" t="s">
        <v>256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2"/>
    </row>
    <row r="61" spans="1:11" ht="15">
      <c r="A61" s="68" t="s">
        <v>195</v>
      </c>
      <c r="B61" s="111" t="s">
        <v>194</v>
      </c>
      <c r="C61" s="413"/>
      <c r="D61" s="414"/>
      <c r="E61" s="414"/>
      <c r="F61" s="414"/>
      <c r="G61" s="414"/>
      <c r="H61" s="414"/>
      <c r="I61" s="414"/>
      <c r="J61" s="414"/>
      <c r="K61" s="415"/>
    </row>
    <row r="62" spans="1:11" ht="15">
      <c r="A62" s="45" t="s">
        <v>209</v>
      </c>
      <c r="B62" s="112" t="s">
        <v>196</v>
      </c>
      <c r="C62" s="102"/>
      <c r="D62" s="102"/>
      <c r="E62" s="102"/>
      <c r="F62" s="102"/>
      <c r="G62" s="102"/>
      <c r="H62" s="102"/>
      <c r="I62" s="102"/>
      <c r="J62" s="102"/>
      <c r="K62" s="103"/>
    </row>
    <row r="63" spans="1:11" ht="15">
      <c r="A63" s="45" t="s">
        <v>210</v>
      </c>
      <c r="B63" s="112" t="s">
        <v>197</v>
      </c>
      <c r="C63" s="102"/>
      <c r="D63" s="102"/>
      <c r="E63" s="102"/>
      <c r="F63" s="102"/>
      <c r="G63" s="102"/>
      <c r="H63" s="102"/>
      <c r="I63" s="102"/>
      <c r="J63" s="102"/>
      <c r="K63" s="103"/>
    </row>
    <row r="64" spans="1:11" ht="15">
      <c r="A64" s="45" t="s">
        <v>211</v>
      </c>
      <c r="B64" s="112" t="s">
        <v>198</v>
      </c>
      <c r="C64" s="102"/>
      <c r="D64" s="102"/>
      <c r="E64" s="102"/>
      <c r="F64" s="102"/>
      <c r="G64" s="102">
        <f aca="true" t="shared" si="8" ref="G64:K67">SUM(G8,G22,G36,G50)</f>
        <v>2</v>
      </c>
      <c r="H64" s="102"/>
      <c r="I64" s="102">
        <f t="shared" si="8"/>
        <v>1</v>
      </c>
      <c r="J64" s="102">
        <f t="shared" si="8"/>
        <v>1</v>
      </c>
      <c r="K64" s="103">
        <f t="shared" si="8"/>
        <v>4</v>
      </c>
    </row>
    <row r="65" spans="1:11" ht="15">
      <c r="A65" s="45" t="s">
        <v>212</v>
      </c>
      <c r="B65" s="112" t="s">
        <v>199</v>
      </c>
      <c r="C65" s="102"/>
      <c r="D65" s="102"/>
      <c r="E65" s="102"/>
      <c r="F65" s="102"/>
      <c r="G65" s="102"/>
      <c r="H65" s="102"/>
      <c r="I65" s="102">
        <f t="shared" si="8"/>
        <v>1</v>
      </c>
      <c r="J65" s="102">
        <f t="shared" si="8"/>
        <v>1</v>
      </c>
      <c r="K65" s="103">
        <f t="shared" si="8"/>
        <v>2</v>
      </c>
    </row>
    <row r="66" spans="1:11" ht="15">
      <c r="A66" s="45" t="s">
        <v>213</v>
      </c>
      <c r="B66" s="112" t="s">
        <v>200</v>
      </c>
      <c r="C66" s="102"/>
      <c r="D66" s="102"/>
      <c r="E66" s="102"/>
      <c r="F66" s="102"/>
      <c r="G66" s="102"/>
      <c r="H66" s="102"/>
      <c r="I66" s="102"/>
      <c r="J66" s="102"/>
      <c r="K66" s="103"/>
    </row>
    <row r="67" spans="1:11" ht="15">
      <c r="A67" s="45" t="s">
        <v>214</v>
      </c>
      <c r="B67" s="112" t="s">
        <v>201</v>
      </c>
      <c r="C67" s="102"/>
      <c r="D67" s="102"/>
      <c r="E67" s="102"/>
      <c r="F67" s="102"/>
      <c r="G67" s="102"/>
      <c r="H67" s="102"/>
      <c r="I67" s="102">
        <f t="shared" si="8"/>
        <v>2</v>
      </c>
      <c r="J67" s="102">
        <f t="shared" si="8"/>
        <v>1</v>
      </c>
      <c r="K67" s="103">
        <f t="shared" si="8"/>
        <v>3</v>
      </c>
    </row>
    <row r="68" spans="1:11" ht="15">
      <c r="A68" s="45" t="s">
        <v>208</v>
      </c>
      <c r="B68" s="112" t="s">
        <v>202</v>
      </c>
      <c r="C68" s="102"/>
      <c r="D68" s="102"/>
      <c r="E68" s="102"/>
      <c r="F68" s="102"/>
      <c r="G68" s="102"/>
      <c r="H68" s="102"/>
      <c r="I68" s="102"/>
      <c r="J68" s="102"/>
      <c r="K68" s="103"/>
    </row>
    <row r="69" spans="1:11" ht="15">
      <c r="A69" s="45" t="s">
        <v>215</v>
      </c>
      <c r="B69" s="112" t="s">
        <v>203</v>
      </c>
      <c r="C69" s="102"/>
      <c r="D69" s="102"/>
      <c r="E69" s="102"/>
      <c r="F69" s="102"/>
      <c r="G69" s="102"/>
      <c r="H69" s="102"/>
      <c r="I69" s="102"/>
      <c r="J69" s="102"/>
      <c r="K69" s="103"/>
    </row>
    <row r="70" spans="1:11" ht="15">
      <c r="A70" s="45" t="s">
        <v>216</v>
      </c>
      <c r="B70" s="112" t="s">
        <v>204</v>
      </c>
      <c r="C70" s="102"/>
      <c r="D70" s="102"/>
      <c r="E70" s="102"/>
      <c r="F70" s="102"/>
      <c r="G70" s="102"/>
      <c r="H70" s="102"/>
      <c r="I70" s="102"/>
      <c r="J70" s="102"/>
      <c r="K70" s="103"/>
    </row>
    <row r="71" spans="1:11" ht="15">
      <c r="A71" s="45" t="s">
        <v>217</v>
      </c>
      <c r="B71" s="112" t="s">
        <v>205</v>
      </c>
      <c r="C71" s="102"/>
      <c r="D71" s="102"/>
      <c r="E71" s="102"/>
      <c r="F71" s="102"/>
      <c r="G71" s="102"/>
      <c r="H71" s="102"/>
      <c r="I71" s="102"/>
      <c r="J71" s="102"/>
      <c r="K71" s="103"/>
    </row>
    <row r="72" spans="1:11" ht="13.5" thickBot="1">
      <c r="A72" s="46" t="s">
        <v>207</v>
      </c>
      <c r="B72" s="182" t="s">
        <v>206</v>
      </c>
      <c r="C72" s="106"/>
      <c r="D72" s="106"/>
      <c r="E72" s="106"/>
      <c r="F72" s="106"/>
      <c r="G72" s="106"/>
      <c r="H72" s="106"/>
      <c r="I72" s="106"/>
      <c r="J72" s="106"/>
      <c r="K72" s="108"/>
    </row>
    <row r="73" spans="1:11" ht="13.5" thickBot="1">
      <c r="A73" s="116" t="s">
        <v>84</v>
      </c>
      <c r="B73" s="117" t="s">
        <v>83</v>
      </c>
      <c r="C73" s="117">
        <f aca="true" t="shared" si="9" ref="C73:K73">SUM(C17,C31,C45,C59)</f>
        <v>0</v>
      </c>
      <c r="D73" s="117">
        <f t="shared" si="9"/>
        <v>0</v>
      </c>
      <c r="E73" s="117">
        <f t="shared" si="9"/>
        <v>0</v>
      </c>
      <c r="F73" s="117">
        <f t="shared" si="9"/>
        <v>0</v>
      </c>
      <c r="G73" s="117">
        <f t="shared" si="9"/>
        <v>2</v>
      </c>
      <c r="H73" s="117">
        <f t="shared" si="9"/>
        <v>0</v>
      </c>
      <c r="I73" s="117">
        <f t="shared" si="9"/>
        <v>4</v>
      </c>
      <c r="J73" s="117">
        <f t="shared" si="9"/>
        <v>3</v>
      </c>
      <c r="K73" s="118">
        <f t="shared" si="9"/>
        <v>9</v>
      </c>
    </row>
    <row r="75" ht="15">
      <c r="A75" s="1"/>
    </row>
    <row r="76" ht="15">
      <c r="A76" s="2" t="s">
        <v>5</v>
      </c>
    </row>
    <row r="77" ht="15">
      <c r="A77" s="2" t="s">
        <v>322</v>
      </c>
    </row>
  </sheetData>
  <sheetProtection password="CC5B" sheet="1" objects="1" scenarios="1"/>
  <mergeCells count="17">
    <mergeCell ref="C47:K47"/>
    <mergeCell ref="C61:K61"/>
    <mergeCell ref="C33:K33"/>
    <mergeCell ref="A60:K60"/>
    <mergeCell ref="A46:K46"/>
    <mergeCell ref="A32:K32"/>
    <mergeCell ref="C5:K5"/>
    <mergeCell ref="C19:K19"/>
    <mergeCell ref="A1:K1"/>
    <mergeCell ref="C2:D2"/>
    <mergeCell ref="E2:F2"/>
    <mergeCell ref="G2:H2"/>
    <mergeCell ref="I2:J2"/>
    <mergeCell ref="A18:K18"/>
    <mergeCell ref="A4:K4"/>
    <mergeCell ref="A2:A3"/>
    <mergeCell ref="B2:B3"/>
  </mergeCells>
  <printOptions/>
  <pageMargins left="0.7086614173228347" right="0.7086614173228347" top="0.35433070866141736" bottom="0.35433070866141736" header="0.31496062992125984" footer="0.31496062992125984"/>
  <pageSetup firstPageNumber="97" useFirstPageNumber="1" fitToHeight="2" fitToWidth="2" horizontalDpi="600" verticalDpi="600" orientation="landscape" paperSize="9" scale="92" r:id="rId1"/>
  <headerFooter>
    <oddFooter>&amp;C&amp;P</oddFooter>
  </headerFooter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5">
      <selection activeCell="L42" sqref="L42:N43"/>
    </sheetView>
  </sheetViews>
  <sheetFormatPr defaultColWidth="9.140625" defaultRowHeight="15"/>
  <cols>
    <col min="1" max="1" width="33.28125" style="2" customWidth="1"/>
    <col min="2" max="2" width="7.421875" style="109" customWidth="1"/>
    <col min="3" max="3" width="10.7109375" style="109" customWidth="1"/>
    <col min="4" max="4" width="16.8515625" style="109" customWidth="1"/>
    <col min="5" max="5" width="14.57421875" style="109" customWidth="1"/>
    <col min="6" max="16384" width="9.140625" style="1" customWidth="1"/>
  </cols>
  <sheetData>
    <row r="1" spans="1:5" ht="42.75" customHeight="1">
      <c r="A1" s="539" t="s">
        <v>173</v>
      </c>
      <c r="B1" s="540"/>
      <c r="C1" s="541"/>
      <c r="D1" s="541"/>
      <c r="E1" s="542"/>
    </row>
    <row r="2" spans="1:5" s="4" customFormat="1" ht="38.25" customHeight="1">
      <c r="A2" s="397" t="s">
        <v>247</v>
      </c>
      <c r="B2" s="394" t="s">
        <v>39</v>
      </c>
      <c r="C2" s="538"/>
      <c r="D2" s="396"/>
      <c r="E2" s="523" t="s">
        <v>347</v>
      </c>
    </row>
    <row r="3" spans="1:5" s="4" customFormat="1" ht="15" customHeight="1">
      <c r="A3" s="544"/>
      <c r="B3" s="515" t="s">
        <v>345</v>
      </c>
      <c r="C3" s="515"/>
      <c r="D3" s="417" t="s">
        <v>346</v>
      </c>
      <c r="E3" s="543"/>
    </row>
    <row r="4" spans="1:5" s="4" customFormat="1" ht="51">
      <c r="A4" s="437"/>
      <c r="B4" s="94" t="s">
        <v>69</v>
      </c>
      <c r="C4" s="94" t="s">
        <v>104</v>
      </c>
      <c r="D4" s="417"/>
      <c r="E4" s="524"/>
    </row>
    <row r="5" spans="1:11" s="5" customFormat="1" ht="12.75" customHeight="1">
      <c r="A5" s="406" t="s">
        <v>284</v>
      </c>
      <c r="B5" s="545"/>
      <c r="C5" s="545"/>
      <c r="D5" s="545"/>
      <c r="E5" s="546"/>
      <c r="K5" s="5" t="s">
        <v>299</v>
      </c>
    </row>
    <row r="6" spans="1:5" s="5" customFormat="1" ht="12.75" customHeight="1">
      <c r="A6" s="13" t="s">
        <v>233</v>
      </c>
      <c r="B6" s="300">
        <v>0</v>
      </c>
      <c r="C6" s="301"/>
      <c r="D6" s="301"/>
      <c r="E6" s="131"/>
    </row>
    <row r="7" spans="1:5" s="5" customFormat="1" ht="12.75" customHeight="1">
      <c r="A7" s="13" t="s">
        <v>87</v>
      </c>
      <c r="B7" s="300">
        <v>0</v>
      </c>
      <c r="C7" s="301"/>
      <c r="D7" s="301"/>
      <c r="E7" s="131"/>
    </row>
    <row r="8" spans="1:5" s="5" customFormat="1" ht="12.75" customHeight="1">
      <c r="A8" s="13" t="s">
        <v>234</v>
      </c>
      <c r="B8" s="300">
        <v>2</v>
      </c>
      <c r="C8" s="301">
        <v>2</v>
      </c>
      <c r="D8" s="301"/>
      <c r="E8" s="131">
        <v>47</v>
      </c>
    </row>
    <row r="9" spans="1:5" s="5" customFormat="1" ht="12.75" customHeight="1">
      <c r="A9" s="13" t="s">
        <v>87</v>
      </c>
      <c r="B9" s="300">
        <v>1</v>
      </c>
      <c r="C9" s="301">
        <v>1</v>
      </c>
      <c r="D9" s="301"/>
      <c r="E9" s="131">
        <v>39</v>
      </c>
    </row>
    <row r="10" spans="1:5" s="5" customFormat="1" ht="12.75" customHeight="1">
      <c r="A10" s="406" t="s">
        <v>250</v>
      </c>
      <c r="B10" s="545"/>
      <c r="C10" s="545"/>
      <c r="D10" s="545"/>
      <c r="E10" s="546"/>
    </row>
    <row r="11" spans="1:5" s="5" customFormat="1" ht="12.75" customHeight="1">
      <c r="A11" s="13" t="s">
        <v>233</v>
      </c>
      <c r="B11" s="300">
        <v>0</v>
      </c>
      <c r="C11" s="301"/>
      <c r="D11" s="301"/>
      <c r="E11" s="131"/>
    </row>
    <row r="12" spans="1:5" s="5" customFormat="1" ht="12.75" customHeight="1">
      <c r="A12" s="13" t="s">
        <v>87</v>
      </c>
      <c r="B12" s="300">
        <v>0</v>
      </c>
      <c r="C12" s="301"/>
      <c r="D12" s="301"/>
      <c r="E12" s="131"/>
    </row>
    <row r="13" spans="1:5" s="5" customFormat="1" ht="12.75" customHeight="1">
      <c r="A13" s="13" t="s">
        <v>234</v>
      </c>
      <c r="B13" s="300">
        <v>2</v>
      </c>
      <c r="C13" s="301">
        <v>2</v>
      </c>
      <c r="D13" s="301"/>
      <c r="E13" s="131">
        <v>46</v>
      </c>
    </row>
    <row r="14" spans="1:5" s="5" customFormat="1" ht="12.75" customHeight="1">
      <c r="A14" s="13" t="s">
        <v>87</v>
      </c>
      <c r="B14" s="300">
        <v>2</v>
      </c>
      <c r="C14" s="301">
        <v>2</v>
      </c>
      <c r="D14" s="301"/>
      <c r="E14" s="131">
        <v>46</v>
      </c>
    </row>
    <row r="15" spans="1:5" s="5" customFormat="1" ht="12.75" customHeight="1">
      <c r="A15" s="406" t="s">
        <v>253</v>
      </c>
      <c r="B15" s="545"/>
      <c r="C15" s="545"/>
      <c r="D15" s="545"/>
      <c r="E15" s="546"/>
    </row>
    <row r="16" spans="1:5" s="5" customFormat="1" ht="12.75" customHeight="1">
      <c r="A16" s="13" t="s">
        <v>233</v>
      </c>
      <c r="B16" s="300">
        <v>0</v>
      </c>
      <c r="C16" s="301"/>
      <c r="D16" s="301"/>
      <c r="E16" s="131"/>
    </row>
    <row r="17" spans="1:5" s="5" customFormat="1" ht="12.75" customHeight="1">
      <c r="A17" s="13" t="s">
        <v>87</v>
      </c>
      <c r="B17" s="300">
        <v>0</v>
      </c>
      <c r="C17" s="301"/>
      <c r="D17" s="301"/>
      <c r="E17" s="131"/>
    </row>
    <row r="18" spans="1:5" s="5" customFormat="1" ht="12.75" customHeight="1">
      <c r="A18" s="13" t="s">
        <v>234</v>
      </c>
      <c r="B18" s="300">
        <v>1</v>
      </c>
      <c r="C18" s="301">
        <v>1</v>
      </c>
      <c r="D18" s="301"/>
      <c r="E18" s="131">
        <v>53</v>
      </c>
    </row>
    <row r="19" spans="1:5" s="5" customFormat="1" ht="12.75" customHeight="1">
      <c r="A19" s="13" t="s">
        <v>87</v>
      </c>
      <c r="B19" s="300">
        <v>0</v>
      </c>
      <c r="C19" s="301"/>
      <c r="D19" s="301"/>
      <c r="E19" s="131"/>
    </row>
    <row r="20" spans="1:5" s="5" customFormat="1" ht="12.75" customHeight="1">
      <c r="A20" s="406" t="s">
        <v>254</v>
      </c>
      <c r="B20" s="545"/>
      <c r="C20" s="545"/>
      <c r="D20" s="545"/>
      <c r="E20" s="546"/>
    </row>
    <row r="21" spans="1:5" s="5" customFormat="1" ht="12.75" customHeight="1">
      <c r="A21" s="13" t="s">
        <v>233</v>
      </c>
      <c r="B21" s="300">
        <v>0</v>
      </c>
      <c r="C21" s="301"/>
      <c r="D21" s="301"/>
      <c r="E21" s="131"/>
    </row>
    <row r="22" spans="1:5" s="5" customFormat="1" ht="12.75" customHeight="1">
      <c r="A22" s="13" t="s">
        <v>87</v>
      </c>
      <c r="B22" s="300">
        <v>0</v>
      </c>
      <c r="C22" s="301"/>
      <c r="D22" s="301"/>
      <c r="E22" s="131"/>
    </row>
    <row r="23" spans="1:5" s="5" customFormat="1" ht="12.75" customHeight="1">
      <c r="A23" s="13" t="s">
        <v>234</v>
      </c>
      <c r="B23" s="300">
        <v>1</v>
      </c>
      <c r="C23" s="301"/>
      <c r="D23" s="301">
        <v>1</v>
      </c>
      <c r="E23" s="131">
        <v>43</v>
      </c>
    </row>
    <row r="24" spans="1:5" s="5" customFormat="1" ht="12.75" customHeight="1">
      <c r="A24" s="13" t="s">
        <v>87</v>
      </c>
      <c r="B24" s="300">
        <v>0</v>
      </c>
      <c r="C24" s="301"/>
      <c r="D24" s="301"/>
      <c r="E24" s="131"/>
    </row>
    <row r="25" spans="1:5" s="5" customFormat="1" ht="12.75" customHeight="1">
      <c r="A25" s="406" t="s">
        <v>255</v>
      </c>
      <c r="B25" s="545"/>
      <c r="C25" s="545"/>
      <c r="D25" s="545"/>
      <c r="E25" s="546"/>
    </row>
    <row r="26" spans="1:5" s="5" customFormat="1" ht="12.75" customHeight="1">
      <c r="A26" s="13" t="s">
        <v>233</v>
      </c>
      <c r="B26" s="300">
        <v>3</v>
      </c>
      <c r="C26" s="301">
        <v>1</v>
      </c>
      <c r="D26" s="301">
        <v>2</v>
      </c>
      <c r="E26" s="131">
        <v>47</v>
      </c>
    </row>
    <row r="27" spans="1:5" s="5" customFormat="1" ht="12.75" customHeight="1">
      <c r="A27" s="13" t="s">
        <v>87</v>
      </c>
      <c r="B27" s="300">
        <v>3</v>
      </c>
      <c r="C27" s="301">
        <v>1</v>
      </c>
      <c r="D27" s="301">
        <v>2</v>
      </c>
      <c r="E27" s="131">
        <v>47</v>
      </c>
    </row>
    <row r="28" spans="1:5" s="5" customFormat="1" ht="12.75" customHeight="1">
      <c r="A28" s="13" t="s">
        <v>234</v>
      </c>
      <c r="B28" s="300">
        <v>0</v>
      </c>
      <c r="C28" s="301"/>
      <c r="D28" s="301"/>
      <c r="E28" s="131"/>
    </row>
    <row r="29" spans="1:5" s="5" customFormat="1" ht="12.75" customHeight="1">
      <c r="A29" s="13" t="s">
        <v>87</v>
      </c>
      <c r="B29" s="300">
        <v>0</v>
      </c>
      <c r="C29" s="301"/>
      <c r="D29" s="301"/>
      <c r="E29" s="131"/>
    </row>
    <row r="30" spans="1:5" ht="12.75" customHeight="1">
      <c r="A30" s="12" t="s">
        <v>66</v>
      </c>
      <c r="B30" s="183">
        <v>3</v>
      </c>
      <c r="C30" s="305">
        <v>1</v>
      </c>
      <c r="D30" s="305">
        <v>2</v>
      </c>
      <c r="E30" s="184">
        <v>47</v>
      </c>
    </row>
    <row r="31" spans="1:5" ht="12.75" customHeight="1">
      <c r="A31" s="7" t="s">
        <v>87</v>
      </c>
      <c r="B31" s="152">
        <v>3</v>
      </c>
      <c r="C31" s="176">
        <v>1</v>
      </c>
      <c r="D31" s="176">
        <v>2</v>
      </c>
      <c r="E31" s="131">
        <v>47</v>
      </c>
    </row>
    <row r="32" spans="1:5" ht="12.75" customHeight="1">
      <c r="A32" s="12" t="s">
        <v>67</v>
      </c>
      <c r="B32" s="183">
        <v>6</v>
      </c>
      <c r="C32" s="305">
        <v>5</v>
      </c>
      <c r="D32" s="305">
        <v>1</v>
      </c>
      <c r="E32" s="184">
        <v>46</v>
      </c>
    </row>
    <row r="33" spans="1:5" ht="13.5" thickBot="1">
      <c r="A33" s="53" t="s">
        <v>87</v>
      </c>
      <c r="B33" s="133">
        <v>3</v>
      </c>
      <c r="C33" s="302">
        <v>3</v>
      </c>
      <c r="D33" s="302"/>
      <c r="E33" s="303">
        <v>43</v>
      </c>
    </row>
    <row r="35" spans="1:8" ht="38.25" customHeight="1">
      <c r="A35" s="493"/>
      <c r="B35" s="493"/>
      <c r="C35" s="493"/>
      <c r="D35" s="493"/>
      <c r="E35" s="493"/>
      <c r="F35" s="34"/>
      <c r="G35" s="34"/>
      <c r="H35" s="34"/>
    </row>
    <row r="36" spans="1:8" ht="31.5" customHeight="1">
      <c r="A36" s="493"/>
      <c r="B36" s="493"/>
      <c r="C36" s="493"/>
      <c r="D36" s="493"/>
      <c r="E36" s="493"/>
      <c r="F36" s="40"/>
      <c r="G36" s="40"/>
      <c r="H36" s="40"/>
    </row>
    <row r="37" spans="1:8" ht="31.5" customHeight="1">
      <c r="A37" s="493"/>
      <c r="B37" s="493"/>
      <c r="C37" s="493"/>
      <c r="D37" s="493"/>
      <c r="E37" s="493"/>
      <c r="F37" s="40"/>
      <c r="G37" s="40"/>
      <c r="H37" s="40"/>
    </row>
    <row r="38" spans="1:5" ht="15">
      <c r="A38" s="452"/>
      <c r="B38" s="452"/>
      <c r="C38" s="452"/>
      <c r="D38" s="452"/>
      <c r="E38" s="452"/>
    </row>
    <row r="40" ht="15">
      <c r="A40" s="19"/>
    </row>
  </sheetData>
  <sheetProtection password="CC5B" sheet="1" objects="1" scenarios="1"/>
  <mergeCells count="15">
    <mergeCell ref="A36:E36"/>
    <mergeCell ref="A38:E38"/>
    <mergeCell ref="A1:E1"/>
    <mergeCell ref="B2:D2"/>
    <mergeCell ref="B3:C3"/>
    <mergeCell ref="D3:D4"/>
    <mergeCell ref="A35:E35"/>
    <mergeCell ref="E2:E4"/>
    <mergeCell ref="A37:E37"/>
    <mergeCell ref="A2:A4"/>
    <mergeCell ref="A5:E5"/>
    <mergeCell ref="A10:E10"/>
    <mergeCell ref="A15:E15"/>
    <mergeCell ref="A20:E20"/>
    <mergeCell ref="A25:E25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 topLeftCell="A1">
      <selection activeCell="O15" sqref="O15"/>
    </sheetView>
  </sheetViews>
  <sheetFormatPr defaultColWidth="9.140625" defaultRowHeight="15"/>
  <cols>
    <col min="1" max="1" width="28.8515625" style="2" customWidth="1"/>
    <col min="2" max="2" width="18.00390625" style="3" customWidth="1"/>
    <col min="3" max="3" width="19.57421875" style="1" customWidth="1"/>
    <col min="4" max="4" width="24.421875" style="1" customWidth="1"/>
    <col min="5" max="5" width="24.00390625" style="1" customWidth="1"/>
    <col min="6" max="16384" width="9.140625" style="1" customWidth="1"/>
  </cols>
  <sheetData>
    <row r="1" spans="1:5" ht="41.25" customHeight="1">
      <c r="A1" s="547" t="s">
        <v>160</v>
      </c>
      <c r="B1" s="540"/>
      <c r="C1" s="540"/>
      <c r="D1" s="540"/>
      <c r="E1" s="542"/>
    </row>
    <row r="2" spans="1:5" s="4" customFormat="1" ht="38.25" customHeight="1">
      <c r="A2" s="397" t="s">
        <v>247</v>
      </c>
      <c r="B2" s="394" t="s">
        <v>235</v>
      </c>
      <c r="C2" s="396"/>
      <c r="D2" s="89"/>
      <c r="E2" s="435" t="s">
        <v>4</v>
      </c>
    </row>
    <row r="3" spans="1:6" s="4" customFormat="1" ht="41.25" customHeight="1">
      <c r="A3" s="447"/>
      <c r="B3" s="89" t="s">
        <v>4</v>
      </c>
      <c r="C3" s="89" t="s">
        <v>52</v>
      </c>
      <c r="D3" s="89" t="s">
        <v>51</v>
      </c>
      <c r="E3" s="436"/>
      <c r="F3" s="4" t="s">
        <v>299</v>
      </c>
    </row>
    <row r="4" spans="1:5" ht="12.75" customHeight="1">
      <c r="A4" s="10" t="s">
        <v>348</v>
      </c>
      <c r="B4" s="306"/>
      <c r="C4" s="152"/>
      <c r="D4" s="152">
        <v>6</v>
      </c>
      <c r="E4" s="307">
        <f aca="true" t="shared" si="0" ref="E4:E9">SUM(B4,D4)</f>
        <v>6</v>
      </c>
    </row>
    <row r="5" spans="1:5" ht="12.75" customHeight="1">
      <c r="A5" s="10" t="s">
        <v>349</v>
      </c>
      <c r="B5" s="152">
        <v>22</v>
      </c>
      <c r="C5" s="152"/>
      <c r="D5" s="152">
        <v>1</v>
      </c>
      <c r="E5" s="307">
        <f t="shared" si="0"/>
        <v>23</v>
      </c>
    </row>
    <row r="6" spans="1:5" ht="15">
      <c r="A6" s="10" t="s">
        <v>350</v>
      </c>
      <c r="B6" s="152">
        <v>16</v>
      </c>
      <c r="C6" s="152"/>
      <c r="D6" s="152">
        <v>10</v>
      </c>
      <c r="E6" s="307">
        <f t="shared" si="0"/>
        <v>26</v>
      </c>
    </row>
    <row r="7" spans="1:5" ht="25.5">
      <c r="A7" s="10" t="s">
        <v>351</v>
      </c>
      <c r="B7" s="152">
        <v>12</v>
      </c>
      <c r="C7" s="152"/>
      <c r="D7" s="152">
        <v>19</v>
      </c>
      <c r="E7" s="307">
        <f t="shared" si="0"/>
        <v>31</v>
      </c>
    </row>
    <row r="8" spans="1:5" ht="25.5">
      <c r="A8" s="10" t="s">
        <v>352</v>
      </c>
      <c r="B8" s="152">
        <v>34</v>
      </c>
      <c r="C8" s="152"/>
      <c r="D8" s="152">
        <v>14</v>
      </c>
      <c r="E8" s="307">
        <f t="shared" si="0"/>
        <v>48</v>
      </c>
    </row>
    <row r="9" spans="1:5" ht="13.5" thickBot="1">
      <c r="A9" s="49" t="s">
        <v>353</v>
      </c>
      <c r="B9" s="308">
        <v>15234144</v>
      </c>
      <c r="C9" s="308">
        <v>1228639</v>
      </c>
      <c r="D9" s="308">
        <v>2214</v>
      </c>
      <c r="E9" s="309">
        <f t="shared" si="0"/>
        <v>15236358</v>
      </c>
    </row>
    <row r="10" spans="1:5" ht="15">
      <c r="A10" s="37"/>
      <c r="B10" s="38"/>
      <c r="C10" s="39"/>
      <c r="D10" s="39"/>
      <c r="E10" s="39"/>
    </row>
    <row r="11" spans="1:5" ht="15">
      <c r="A11" s="493"/>
      <c r="B11" s="493"/>
      <c r="C11" s="493"/>
      <c r="D11" s="493"/>
      <c r="E11" s="493"/>
    </row>
    <row r="12" spans="1:5" ht="39.95" customHeight="1">
      <c r="A12" s="440"/>
      <c r="B12" s="440"/>
      <c r="C12" s="440"/>
      <c r="D12" s="440"/>
      <c r="E12" s="440"/>
    </row>
    <row r="13" spans="1:5" ht="38.25" customHeight="1">
      <c r="A13" s="440"/>
      <c r="B13" s="440"/>
      <c r="C13" s="440"/>
      <c r="D13" s="440"/>
      <c r="E13" s="440"/>
    </row>
    <row r="14" spans="1:15" ht="30.75" customHeight="1">
      <c r="A14" s="493"/>
      <c r="B14" s="493"/>
      <c r="C14" s="493"/>
      <c r="D14" s="493"/>
      <c r="E14" s="493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30" customHeight="1">
      <c r="A15" s="493"/>
      <c r="B15" s="493"/>
      <c r="C15" s="493"/>
      <c r="D15" s="493"/>
      <c r="E15" s="493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6" ht="30" customHeight="1">
      <c r="A16" s="432"/>
      <c r="B16" s="432"/>
      <c r="C16" s="432"/>
      <c r="D16" s="432"/>
      <c r="E16" s="432"/>
      <c r="F16" s="21"/>
    </row>
  </sheetData>
  <sheetProtection password="CC5B" sheet="1" objects="1" scenarios="1"/>
  <mergeCells count="10">
    <mergeCell ref="A14:E14"/>
    <mergeCell ref="A15:E15"/>
    <mergeCell ref="A16:E16"/>
    <mergeCell ref="A1:E1"/>
    <mergeCell ref="B2:C2"/>
    <mergeCell ref="E2:E3"/>
    <mergeCell ref="A11:E11"/>
    <mergeCell ref="A12:E12"/>
    <mergeCell ref="A13:E13"/>
    <mergeCell ref="A2:A3"/>
  </mergeCells>
  <printOptions/>
  <pageMargins left="0.7086614173228347" right="0.7086614173228347" top="0.7480314960629921" bottom="0.7480314960629921" header="0.31496062992125984" footer="0.31496062992125984"/>
  <pageSetup firstPageNumber="123" useFirstPageNumber="1" fitToWidth="0" fitToHeight="1" horizontalDpi="600" verticalDpi="600" orientation="landscape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selection activeCell="N3" sqref="N3"/>
    </sheetView>
  </sheetViews>
  <sheetFormatPr defaultColWidth="9.140625" defaultRowHeight="15"/>
  <cols>
    <col min="1" max="1" width="51.8515625" style="37" customWidth="1"/>
    <col min="2" max="2" width="13.00390625" style="315" bestFit="1" customWidth="1"/>
    <col min="3" max="5" width="13.00390625" style="315" customWidth="1"/>
    <col min="6" max="6" width="11.28125" style="315" customWidth="1"/>
    <col min="7" max="10" width="15.421875" style="315" customWidth="1"/>
    <col min="11" max="11" width="9.140625" style="245" customWidth="1"/>
    <col min="12" max="16384" width="9.140625" style="39" customWidth="1"/>
  </cols>
  <sheetData>
    <row r="1" spans="1:12" ht="42" customHeight="1">
      <c r="A1" s="548" t="s">
        <v>354</v>
      </c>
      <c r="B1" s="549"/>
      <c r="C1" s="549"/>
      <c r="D1" s="549"/>
      <c r="E1" s="549"/>
      <c r="F1" s="549"/>
      <c r="G1" s="549"/>
      <c r="H1" s="549"/>
      <c r="I1" s="549"/>
      <c r="J1" s="549"/>
      <c r="K1" s="550"/>
      <c r="L1" s="76"/>
    </row>
    <row r="2" spans="1:11" s="77" customFormat="1" ht="18.75" customHeight="1" thickBot="1">
      <c r="A2" s="310" t="s">
        <v>247</v>
      </c>
      <c r="B2" s="557" t="s">
        <v>349</v>
      </c>
      <c r="C2" s="558"/>
      <c r="D2" s="559"/>
      <c r="E2" s="560" t="s">
        <v>350</v>
      </c>
      <c r="F2" s="561"/>
      <c r="G2" s="551" t="s">
        <v>357</v>
      </c>
      <c r="H2" s="553" t="s">
        <v>358</v>
      </c>
      <c r="I2" s="551" t="s">
        <v>359</v>
      </c>
      <c r="J2" s="553" t="s">
        <v>360</v>
      </c>
      <c r="K2" s="555" t="s">
        <v>86</v>
      </c>
    </row>
    <row r="3" spans="1:11" s="77" customFormat="1" ht="27" customHeight="1">
      <c r="A3" s="78" t="s">
        <v>68</v>
      </c>
      <c r="B3" s="316" t="s">
        <v>69</v>
      </c>
      <c r="C3" s="317" t="s">
        <v>356</v>
      </c>
      <c r="D3" s="318" t="s">
        <v>355</v>
      </c>
      <c r="E3" s="318" t="s">
        <v>355</v>
      </c>
      <c r="F3" s="319" t="s">
        <v>69</v>
      </c>
      <c r="G3" s="552"/>
      <c r="H3" s="554"/>
      <c r="I3" s="552"/>
      <c r="J3" s="554"/>
      <c r="K3" s="556"/>
    </row>
    <row r="4" spans="1:12" ht="15">
      <c r="A4" s="79" t="s">
        <v>107</v>
      </c>
      <c r="B4" s="93">
        <v>3</v>
      </c>
      <c r="C4" s="94"/>
      <c r="D4" s="94"/>
      <c r="E4" s="92"/>
      <c r="F4" s="91"/>
      <c r="G4" s="311"/>
      <c r="H4" s="312"/>
      <c r="I4" s="314"/>
      <c r="J4" s="312"/>
      <c r="K4" s="313">
        <f aca="true" t="shared" si="0" ref="K4:K9">SUM(B4,F4:J4)</f>
        <v>3</v>
      </c>
      <c r="L4" s="77"/>
    </row>
    <row r="5" spans="1:12" ht="15">
      <c r="A5" s="79" t="s">
        <v>108</v>
      </c>
      <c r="B5" s="93">
        <v>1</v>
      </c>
      <c r="C5" s="94"/>
      <c r="D5" s="94"/>
      <c r="E5" s="92"/>
      <c r="F5" s="91">
        <v>1</v>
      </c>
      <c r="G5" s="311"/>
      <c r="H5" s="312"/>
      <c r="I5" s="314"/>
      <c r="J5" s="312"/>
      <c r="K5" s="313">
        <f t="shared" si="0"/>
        <v>2</v>
      </c>
      <c r="L5" s="77"/>
    </row>
    <row r="6" spans="1:12" ht="15">
      <c r="A6" s="79" t="s">
        <v>109</v>
      </c>
      <c r="B6" s="93">
        <v>1</v>
      </c>
      <c r="C6" s="94"/>
      <c r="D6" s="94"/>
      <c r="E6" s="92"/>
      <c r="F6" s="91"/>
      <c r="G6" s="311">
        <v>1</v>
      </c>
      <c r="H6" s="312"/>
      <c r="I6" s="314"/>
      <c r="J6" s="312"/>
      <c r="K6" s="313">
        <f t="shared" si="0"/>
        <v>2</v>
      </c>
      <c r="L6" s="77"/>
    </row>
    <row r="7" spans="1:12" ht="15">
      <c r="A7" s="79" t="s">
        <v>110</v>
      </c>
      <c r="B7" s="93">
        <v>2</v>
      </c>
      <c r="C7" s="94"/>
      <c r="D7" s="94"/>
      <c r="E7" s="92"/>
      <c r="F7" s="91"/>
      <c r="G7" s="311">
        <v>1</v>
      </c>
      <c r="H7" s="312"/>
      <c r="I7" s="314"/>
      <c r="J7" s="312"/>
      <c r="K7" s="313">
        <f t="shared" si="0"/>
        <v>3</v>
      </c>
      <c r="L7" s="77"/>
    </row>
    <row r="8" spans="1:12" ht="15">
      <c r="A8" s="79" t="s">
        <v>111</v>
      </c>
      <c r="B8" s="93">
        <v>1</v>
      </c>
      <c r="C8" s="94"/>
      <c r="D8" s="94"/>
      <c r="E8" s="92"/>
      <c r="F8" s="91">
        <v>1</v>
      </c>
      <c r="G8" s="311"/>
      <c r="H8" s="312"/>
      <c r="I8" s="314"/>
      <c r="J8" s="312"/>
      <c r="K8" s="313">
        <f t="shared" si="0"/>
        <v>2</v>
      </c>
      <c r="L8" s="77"/>
    </row>
    <row r="9" spans="1:12" ht="15">
      <c r="A9" s="79" t="s">
        <v>112</v>
      </c>
      <c r="B9" s="93">
        <v>1</v>
      </c>
      <c r="C9" s="94"/>
      <c r="D9" s="94"/>
      <c r="E9" s="92"/>
      <c r="F9" s="91">
        <v>2</v>
      </c>
      <c r="G9" s="311">
        <v>2</v>
      </c>
      <c r="H9" s="312"/>
      <c r="I9" s="314">
        <v>2</v>
      </c>
      <c r="J9" s="312"/>
      <c r="K9" s="313">
        <f t="shared" si="0"/>
        <v>7</v>
      </c>
      <c r="L9" s="77"/>
    </row>
    <row r="10" spans="1:12" ht="15">
      <c r="A10" s="79" t="s">
        <v>113</v>
      </c>
      <c r="B10" s="93"/>
      <c r="C10" s="94"/>
      <c r="D10" s="94"/>
      <c r="E10" s="92">
        <v>1</v>
      </c>
      <c r="F10" s="91">
        <v>1</v>
      </c>
      <c r="G10" s="311"/>
      <c r="H10" s="312"/>
      <c r="I10" s="314"/>
      <c r="J10" s="312"/>
      <c r="K10" s="313">
        <f aca="true" t="shared" si="1" ref="K10:K19">SUM(B10,F10:J10)</f>
        <v>1</v>
      </c>
      <c r="L10" s="77"/>
    </row>
    <row r="11" spans="1:12" ht="15">
      <c r="A11" s="79" t="s">
        <v>114</v>
      </c>
      <c r="B11" s="93">
        <v>1</v>
      </c>
      <c r="C11" s="94"/>
      <c r="D11" s="94"/>
      <c r="E11" s="92"/>
      <c r="F11" s="91"/>
      <c r="G11" s="311">
        <v>2</v>
      </c>
      <c r="H11" s="312"/>
      <c r="I11" s="314"/>
      <c r="J11" s="312"/>
      <c r="K11" s="313">
        <f t="shared" si="1"/>
        <v>3</v>
      </c>
      <c r="L11" s="77"/>
    </row>
    <row r="12" spans="1:12" ht="15">
      <c r="A12" s="79" t="s">
        <v>115</v>
      </c>
      <c r="B12" s="93">
        <v>1</v>
      </c>
      <c r="C12" s="94"/>
      <c r="D12" s="94"/>
      <c r="E12" s="92"/>
      <c r="F12" s="91"/>
      <c r="G12" s="311"/>
      <c r="H12" s="312"/>
      <c r="I12" s="314"/>
      <c r="J12" s="312"/>
      <c r="K12" s="313">
        <f t="shared" si="1"/>
        <v>1</v>
      </c>
      <c r="L12" s="77"/>
    </row>
    <row r="13" spans="1:12" ht="15">
      <c r="A13" s="79" t="s">
        <v>116</v>
      </c>
      <c r="B13" s="93"/>
      <c r="C13" s="94"/>
      <c r="D13" s="94"/>
      <c r="E13" s="92"/>
      <c r="F13" s="91"/>
      <c r="G13" s="311">
        <v>2</v>
      </c>
      <c r="H13" s="312"/>
      <c r="I13" s="314"/>
      <c r="J13" s="312"/>
      <c r="K13" s="313">
        <f t="shared" si="1"/>
        <v>2</v>
      </c>
      <c r="L13" s="77"/>
    </row>
    <row r="14" spans="1:12" ht="15">
      <c r="A14" s="79" t="s">
        <v>117</v>
      </c>
      <c r="B14" s="93">
        <v>6</v>
      </c>
      <c r="C14" s="94"/>
      <c r="D14" s="94"/>
      <c r="E14" s="92"/>
      <c r="F14" s="91">
        <v>6</v>
      </c>
      <c r="G14" s="311">
        <v>15</v>
      </c>
      <c r="H14" s="312">
        <v>1</v>
      </c>
      <c r="I14" s="314">
        <v>3</v>
      </c>
      <c r="J14" s="312"/>
      <c r="K14" s="313">
        <f t="shared" si="1"/>
        <v>31</v>
      </c>
      <c r="L14" s="77"/>
    </row>
    <row r="15" spans="1:12" ht="15">
      <c r="A15" s="79" t="s">
        <v>118</v>
      </c>
      <c r="B15" s="93"/>
      <c r="C15" s="94"/>
      <c r="D15" s="94"/>
      <c r="E15" s="92"/>
      <c r="F15" s="91">
        <v>3</v>
      </c>
      <c r="G15" s="311">
        <v>6</v>
      </c>
      <c r="H15" s="312">
        <v>4</v>
      </c>
      <c r="I15" s="314"/>
      <c r="J15" s="312">
        <v>3</v>
      </c>
      <c r="K15" s="313">
        <f t="shared" si="1"/>
        <v>16</v>
      </c>
      <c r="L15" s="77"/>
    </row>
    <row r="16" spans="1:12" ht="15">
      <c r="A16" s="79" t="s">
        <v>119</v>
      </c>
      <c r="B16" s="93">
        <v>3</v>
      </c>
      <c r="C16" s="94"/>
      <c r="D16" s="94"/>
      <c r="E16" s="92"/>
      <c r="F16" s="91">
        <v>2</v>
      </c>
      <c r="G16" s="311">
        <v>3</v>
      </c>
      <c r="H16" s="312">
        <v>4</v>
      </c>
      <c r="I16" s="314"/>
      <c r="J16" s="312"/>
      <c r="K16" s="313">
        <f t="shared" si="1"/>
        <v>12</v>
      </c>
      <c r="L16" s="77"/>
    </row>
    <row r="17" spans="1:12" ht="15">
      <c r="A17" s="79" t="s">
        <v>120</v>
      </c>
      <c r="B17" s="93">
        <v>6</v>
      </c>
      <c r="C17" s="94"/>
      <c r="D17" s="94"/>
      <c r="E17" s="92"/>
      <c r="F17" s="91"/>
      <c r="G17" s="311">
        <v>1</v>
      </c>
      <c r="H17" s="312"/>
      <c r="I17" s="314"/>
      <c r="J17" s="312"/>
      <c r="K17" s="313">
        <f t="shared" si="1"/>
        <v>7</v>
      </c>
      <c r="L17" s="77"/>
    </row>
    <row r="18" spans="1:12" ht="15">
      <c r="A18" s="79" t="s">
        <v>121</v>
      </c>
      <c r="B18" s="93">
        <v>1</v>
      </c>
      <c r="C18" s="94"/>
      <c r="D18" s="94"/>
      <c r="E18" s="92"/>
      <c r="F18" s="91">
        <v>1</v>
      </c>
      <c r="G18" s="311">
        <v>2</v>
      </c>
      <c r="H18" s="312">
        <v>1</v>
      </c>
      <c r="I18" s="314"/>
      <c r="J18" s="312"/>
      <c r="K18" s="313">
        <f t="shared" si="1"/>
        <v>5</v>
      </c>
      <c r="L18" s="77"/>
    </row>
    <row r="19" spans="1:12" ht="15">
      <c r="A19" s="79" t="s">
        <v>122</v>
      </c>
      <c r="B19" s="93"/>
      <c r="C19" s="94"/>
      <c r="D19" s="94"/>
      <c r="E19" s="92"/>
      <c r="F19" s="91"/>
      <c r="G19" s="311"/>
      <c r="H19" s="312"/>
      <c r="I19" s="314">
        <v>1</v>
      </c>
      <c r="J19" s="312"/>
      <c r="K19" s="313">
        <f t="shared" si="1"/>
        <v>1</v>
      </c>
      <c r="L19" s="77"/>
    </row>
    <row r="20" spans="1:12" ht="15">
      <c r="A20" s="79" t="s">
        <v>123</v>
      </c>
      <c r="B20" s="93"/>
      <c r="C20" s="94"/>
      <c r="D20" s="94"/>
      <c r="E20" s="92"/>
      <c r="F20" s="91"/>
      <c r="G20" s="311"/>
      <c r="H20" s="312">
        <v>3</v>
      </c>
      <c r="I20" s="314"/>
      <c r="J20" s="312"/>
      <c r="K20" s="313">
        <f aca="true" t="shared" si="2" ref="K20:K28">SUM(B20,F20:J20)</f>
        <v>3</v>
      </c>
      <c r="L20" s="77"/>
    </row>
    <row r="21" spans="1:12" ht="15">
      <c r="A21" s="79" t="s">
        <v>124</v>
      </c>
      <c r="B21" s="93"/>
      <c r="C21" s="94"/>
      <c r="D21" s="94"/>
      <c r="E21" s="92"/>
      <c r="F21" s="91"/>
      <c r="G21" s="311">
        <v>1</v>
      </c>
      <c r="H21" s="312"/>
      <c r="I21" s="314"/>
      <c r="J21" s="312"/>
      <c r="K21" s="313">
        <f t="shared" si="2"/>
        <v>1</v>
      </c>
      <c r="L21" s="77"/>
    </row>
    <row r="22" spans="1:12" ht="15">
      <c r="A22" s="79" t="s">
        <v>126</v>
      </c>
      <c r="B22" s="93"/>
      <c r="C22" s="94"/>
      <c r="D22" s="94"/>
      <c r="E22" s="92"/>
      <c r="F22" s="91"/>
      <c r="G22" s="311">
        <v>4</v>
      </c>
      <c r="H22" s="312"/>
      <c r="I22" s="314"/>
      <c r="J22" s="312"/>
      <c r="K22" s="313">
        <f t="shared" si="2"/>
        <v>4</v>
      </c>
      <c r="L22" s="77"/>
    </row>
    <row r="23" spans="1:12" ht="15">
      <c r="A23" s="79" t="s">
        <v>127</v>
      </c>
      <c r="B23" s="93">
        <v>1</v>
      </c>
      <c r="C23" s="94"/>
      <c r="D23" s="94"/>
      <c r="E23" s="92"/>
      <c r="F23" s="91"/>
      <c r="G23" s="311"/>
      <c r="H23" s="312"/>
      <c r="I23" s="314"/>
      <c r="J23" s="312"/>
      <c r="K23" s="313">
        <f t="shared" si="2"/>
        <v>1</v>
      </c>
      <c r="L23" s="77"/>
    </row>
    <row r="24" spans="1:12" ht="15">
      <c r="A24" s="79" t="s">
        <v>128</v>
      </c>
      <c r="B24" s="93">
        <v>8</v>
      </c>
      <c r="C24" s="94"/>
      <c r="D24" s="94"/>
      <c r="E24" s="92"/>
      <c r="F24" s="91">
        <v>6</v>
      </c>
      <c r="G24" s="311">
        <v>7</v>
      </c>
      <c r="H24" s="312">
        <v>36</v>
      </c>
      <c r="I24" s="314">
        <v>2</v>
      </c>
      <c r="J24" s="312">
        <v>13</v>
      </c>
      <c r="K24" s="313">
        <f t="shared" si="2"/>
        <v>72</v>
      </c>
      <c r="L24" s="77"/>
    </row>
    <row r="25" spans="1:12" ht="15">
      <c r="A25" s="79" t="s">
        <v>129</v>
      </c>
      <c r="B25" s="93">
        <v>19</v>
      </c>
      <c r="C25" s="94"/>
      <c r="D25" s="94"/>
      <c r="E25" s="92"/>
      <c r="F25" s="91">
        <v>1</v>
      </c>
      <c r="G25" s="311">
        <v>6</v>
      </c>
      <c r="H25" s="312">
        <v>1</v>
      </c>
      <c r="I25" s="314">
        <v>2</v>
      </c>
      <c r="J25" s="312"/>
      <c r="K25" s="313">
        <f t="shared" si="2"/>
        <v>29</v>
      </c>
      <c r="L25" s="77"/>
    </row>
    <row r="26" spans="1:12" ht="15">
      <c r="A26" s="79" t="s">
        <v>130</v>
      </c>
      <c r="B26" s="93">
        <v>3</v>
      </c>
      <c r="C26" s="94"/>
      <c r="D26" s="94"/>
      <c r="E26" s="92"/>
      <c r="F26" s="91"/>
      <c r="G26" s="311">
        <v>6</v>
      </c>
      <c r="H26" s="312"/>
      <c r="I26" s="314"/>
      <c r="J26" s="312"/>
      <c r="K26" s="313">
        <f t="shared" si="2"/>
        <v>9</v>
      </c>
      <c r="L26" s="77"/>
    </row>
    <row r="27" spans="1:12" ht="15">
      <c r="A27" s="79" t="s">
        <v>131</v>
      </c>
      <c r="B27" s="93"/>
      <c r="C27" s="94"/>
      <c r="D27" s="94"/>
      <c r="E27" s="92"/>
      <c r="F27" s="91">
        <v>5</v>
      </c>
      <c r="G27" s="311">
        <v>1</v>
      </c>
      <c r="H27" s="312">
        <v>3</v>
      </c>
      <c r="I27" s="314"/>
      <c r="J27" s="312"/>
      <c r="K27" s="313">
        <f t="shared" si="2"/>
        <v>9</v>
      </c>
      <c r="L27" s="77"/>
    </row>
    <row r="28" spans="1:12" ht="15">
      <c r="A28" s="79" t="s">
        <v>132</v>
      </c>
      <c r="B28" s="93"/>
      <c r="C28" s="94"/>
      <c r="D28" s="94"/>
      <c r="E28" s="92"/>
      <c r="F28" s="91"/>
      <c r="G28" s="311">
        <v>2</v>
      </c>
      <c r="H28" s="312"/>
      <c r="I28" s="314">
        <v>3</v>
      </c>
      <c r="J28" s="312"/>
      <c r="K28" s="313">
        <f t="shared" si="2"/>
        <v>5</v>
      </c>
      <c r="L28" s="77"/>
    </row>
    <row r="29" spans="1:12" ht="15">
      <c r="A29" s="79" t="s">
        <v>133</v>
      </c>
      <c r="B29" s="93">
        <v>4</v>
      </c>
      <c r="C29" s="94"/>
      <c r="D29" s="94"/>
      <c r="E29" s="92"/>
      <c r="F29" s="91">
        <v>4</v>
      </c>
      <c r="G29" s="311">
        <v>12</v>
      </c>
      <c r="H29" s="312">
        <v>27</v>
      </c>
      <c r="I29" s="314">
        <v>2</v>
      </c>
      <c r="J29" s="312">
        <v>2</v>
      </c>
      <c r="K29" s="313">
        <f aca="true" t="shared" si="3" ref="K29:K37">SUM(B29,F29:J29)</f>
        <v>51</v>
      </c>
      <c r="L29" s="77"/>
    </row>
    <row r="30" spans="1:12" ht="15">
      <c r="A30" s="79" t="s">
        <v>134</v>
      </c>
      <c r="B30" s="93">
        <v>3</v>
      </c>
      <c r="C30" s="94"/>
      <c r="D30" s="94"/>
      <c r="E30" s="92"/>
      <c r="F30" s="91">
        <v>4</v>
      </c>
      <c r="G30" s="311">
        <v>6</v>
      </c>
      <c r="H30" s="312">
        <v>1</v>
      </c>
      <c r="I30" s="314"/>
      <c r="J30" s="312"/>
      <c r="K30" s="313">
        <f t="shared" si="3"/>
        <v>14</v>
      </c>
      <c r="L30" s="77"/>
    </row>
    <row r="31" spans="1:12" ht="15">
      <c r="A31" s="79" t="s">
        <v>140</v>
      </c>
      <c r="B31" s="93"/>
      <c r="C31" s="94"/>
      <c r="D31" s="94"/>
      <c r="E31" s="92"/>
      <c r="F31" s="91"/>
      <c r="G31" s="311">
        <v>3</v>
      </c>
      <c r="H31" s="312"/>
      <c r="I31" s="314"/>
      <c r="J31" s="312"/>
      <c r="K31" s="313">
        <f t="shared" si="3"/>
        <v>3</v>
      </c>
      <c r="L31" s="77"/>
    </row>
    <row r="32" spans="1:12" ht="15">
      <c r="A32" s="79" t="s">
        <v>125</v>
      </c>
      <c r="B32" s="93">
        <v>17</v>
      </c>
      <c r="C32" s="94">
        <v>2</v>
      </c>
      <c r="D32" s="94"/>
      <c r="E32" s="92"/>
      <c r="F32" s="91">
        <v>4</v>
      </c>
      <c r="G32" s="311">
        <v>36</v>
      </c>
      <c r="H32" s="312">
        <v>1</v>
      </c>
      <c r="I32" s="314">
        <v>2</v>
      </c>
      <c r="J32" s="312"/>
      <c r="K32" s="313">
        <f t="shared" si="3"/>
        <v>60</v>
      </c>
      <c r="L32" s="77"/>
    </row>
    <row r="33" spans="1:12" ht="15">
      <c r="A33" s="79" t="s">
        <v>135</v>
      </c>
      <c r="B33" s="93">
        <v>14</v>
      </c>
      <c r="C33" s="94">
        <v>2</v>
      </c>
      <c r="D33" s="94"/>
      <c r="E33" s="92"/>
      <c r="F33" s="91">
        <v>55</v>
      </c>
      <c r="G33" s="311">
        <v>6</v>
      </c>
      <c r="H33" s="312"/>
      <c r="I33" s="314">
        <v>1</v>
      </c>
      <c r="J33" s="312"/>
      <c r="K33" s="313">
        <f t="shared" si="3"/>
        <v>76</v>
      </c>
      <c r="L33" s="77"/>
    </row>
    <row r="34" spans="1:12" ht="15">
      <c r="A34" s="79" t="s">
        <v>136</v>
      </c>
      <c r="B34" s="93">
        <v>2</v>
      </c>
      <c r="C34" s="94"/>
      <c r="D34" s="94"/>
      <c r="E34" s="92"/>
      <c r="F34" s="91"/>
      <c r="G34" s="311"/>
      <c r="H34" s="312"/>
      <c r="I34" s="314"/>
      <c r="J34" s="312"/>
      <c r="K34" s="313">
        <f t="shared" si="3"/>
        <v>2</v>
      </c>
      <c r="L34" s="77"/>
    </row>
    <row r="35" spans="1:12" ht="15">
      <c r="A35" s="79" t="s">
        <v>137</v>
      </c>
      <c r="B35" s="93"/>
      <c r="C35" s="94"/>
      <c r="D35" s="94"/>
      <c r="E35" s="92"/>
      <c r="F35" s="91"/>
      <c r="G35" s="311">
        <v>1</v>
      </c>
      <c r="H35" s="312"/>
      <c r="I35" s="314"/>
      <c r="J35" s="312"/>
      <c r="K35" s="313">
        <f t="shared" si="3"/>
        <v>1</v>
      </c>
      <c r="L35" s="77"/>
    </row>
    <row r="36" spans="1:12" ht="15">
      <c r="A36" s="79" t="s">
        <v>138</v>
      </c>
      <c r="B36" s="93"/>
      <c r="C36" s="94"/>
      <c r="D36" s="94"/>
      <c r="E36" s="92"/>
      <c r="F36" s="91">
        <v>33</v>
      </c>
      <c r="G36" s="311"/>
      <c r="H36" s="312">
        <v>12</v>
      </c>
      <c r="I36" s="314">
        <v>4</v>
      </c>
      <c r="J36" s="312">
        <v>1</v>
      </c>
      <c r="K36" s="313">
        <f t="shared" si="3"/>
        <v>50</v>
      </c>
      <c r="L36" s="77"/>
    </row>
    <row r="37" spans="1:12" ht="15">
      <c r="A37" s="79" t="s">
        <v>139</v>
      </c>
      <c r="B37" s="93"/>
      <c r="C37" s="94"/>
      <c r="D37" s="94"/>
      <c r="E37" s="92">
        <v>1</v>
      </c>
      <c r="F37" s="91">
        <v>39</v>
      </c>
      <c r="G37" s="311"/>
      <c r="H37" s="312"/>
      <c r="I37" s="314"/>
      <c r="J37" s="312"/>
      <c r="K37" s="313">
        <f t="shared" si="3"/>
        <v>39</v>
      </c>
      <c r="L37" s="77"/>
    </row>
    <row r="38" spans="1:11" ht="13.5" thickBot="1">
      <c r="A38" s="320" t="s">
        <v>69</v>
      </c>
      <c r="B38" s="321">
        <f aca="true" t="shared" si="4" ref="B38:K38">SUM(B4:B37)</f>
        <v>98</v>
      </c>
      <c r="C38" s="322">
        <f t="shared" si="4"/>
        <v>4</v>
      </c>
      <c r="D38" s="322">
        <f t="shared" si="4"/>
        <v>0</v>
      </c>
      <c r="E38" s="323">
        <f t="shared" si="4"/>
        <v>2</v>
      </c>
      <c r="F38" s="324">
        <f t="shared" si="4"/>
        <v>168</v>
      </c>
      <c r="G38" s="325">
        <f t="shared" si="4"/>
        <v>126</v>
      </c>
      <c r="H38" s="326">
        <f t="shared" si="4"/>
        <v>94</v>
      </c>
      <c r="I38" s="327">
        <f t="shared" si="4"/>
        <v>22</v>
      </c>
      <c r="J38" s="326">
        <f t="shared" si="4"/>
        <v>19</v>
      </c>
      <c r="K38" s="328">
        <f t="shared" si="4"/>
        <v>527</v>
      </c>
    </row>
    <row r="40" spans="1:11" ht="15">
      <c r="A40" s="493"/>
      <c r="B40" s="493"/>
      <c r="C40" s="493"/>
      <c r="D40" s="493"/>
      <c r="E40" s="493"/>
      <c r="F40" s="493"/>
      <c r="G40" s="493"/>
      <c r="H40" s="493"/>
      <c r="I40" s="493"/>
      <c r="J40" s="493"/>
      <c r="K40" s="493"/>
    </row>
    <row r="41" spans="1:11" ht="15">
      <c r="A41" s="493"/>
      <c r="B41" s="493"/>
      <c r="C41" s="493"/>
      <c r="D41" s="493"/>
      <c r="E41" s="493"/>
      <c r="F41" s="493"/>
      <c r="G41" s="493"/>
      <c r="H41" s="493"/>
      <c r="I41" s="493"/>
      <c r="J41" s="493"/>
      <c r="K41" s="493"/>
    </row>
    <row r="42" spans="1:11" ht="15">
      <c r="A42" s="493"/>
      <c r="B42" s="493"/>
      <c r="C42" s="493"/>
      <c r="D42" s="493"/>
      <c r="E42" s="493"/>
      <c r="F42" s="493"/>
      <c r="G42" s="493"/>
      <c r="H42" s="493"/>
      <c r="I42" s="493"/>
      <c r="J42" s="493"/>
      <c r="K42" s="493"/>
    </row>
    <row r="43" spans="1:11" ht="15">
      <c r="A43" s="493"/>
      <c r="B43" s="493"/>
      <c r="C43" s="493"/>
      <c r="D43" s="493"/>
      <c r="E43" s="493"/>
      <c r="F43" s="493"/>
      <c r="G43" s="493"/>
      <c r="H43" s="493"/>
      <c r="I43" s="493"/>
      <c r="J43" s="493"/>
      <c r="K43" s="493"/>
    </row>
    <row r="44" spans="1:11" ht="15">
      <c r="A44" s="440"/>
      <c r="B44" s="440"/>
      <c r="C44" s="440"/>
      <c r="D44" s="440"/>
      <c r="E44" s="440"/>
      <c r="F44" s="440"/>
      <c r="G44" s="440"/>
      <c r="H44" s="440"/>
      <c r="I44" s="440"/>
      <c r="J44" s="440"/>
      <c r="K44" s="440"/>
    </row>
    <row r="45" spans="1:11" ht="15">
      <c r="A45" s="440"/>
      <c r="B45" s="440"/>
      <c r="C45" s="440"/>
      <c r="D45" s="440"/>
      <c r="E45" s="440"/>
      <c r="F45" s="440"/>
      <c r="G45" s="440"/>
      <c r="H45" s="440"/>
      <c r="I45" s="440"/>
      <c r="J45" s="440"/>
      <c r="K45" s="440"/>
    </row>
    <row r="46" spans="1:11" ht="15">
      <c r="A46" s="440"/>
      <c r="B46" s="440"/>
      <c r="C46" s="440"/>
      <c r="D46" s="440"/>
      <c r="E46" s="440"/>
      <c r="F46" s="440"/>
      <c r="G46" s="440"/>
      <c r="H46" s="440"/>
      <c r="I46" s="440"/>
      <c r="J46" s="440"/>
      <c r="K46" s="440"/>
    </row>
  </sheetData>
  <sheetProtection password="CC5B" sheet="1" objects="1" scenarios="1"/>
  <mergeCells count="15">
    <mergeCell ref="A45:K45"/>
    <mergeCell ref="A46:K46"/>
    <mergeCell ref="A40:K40"/>
    <mergeCell ref="A41:K41"/>
    <mergeCell ref="A42:K42"/>
    <mergeCell ref="A43:K43"/>
    <mergeCell ref="A44:K44"/>
    <mergeCell ref="A1:K1"/>
    <mergeCell ref="G2:G3"/>
    <mergeCell ref="H2:H3"/>
    <mergeCell ref="I2:I3"/>
    <mergeCell ref="J2:J3"/>
    <mergeCell ref="K2:K3"/>
    <mergeCell ref="B2:D2"/>
    <mergeCell ref="E2:F2"/>
  </mergeCells>
  <printOptions/>
  <pageMargins left="0.7086614173228347" right="0.7086614173228347" top="0.7480314960629921" bottom="0.7480314960629921" header="0.31496062992125984" footer="0.31496062992125984"/>
  <pageSetup firstPageNumber="124" useFirstPageNumber="1" horizontalDpi="600" verticalDpi="600" orientation="landscape" paperSize="9" scale="70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 topLeftCell="A12">
      <selection activeCell="N27" sqref="N27"/>
    </sheetView>
  </sheetViews>
  <sheetFormatPr defaultColWidth="9.140625" defaultRowHeight="15"/>
  <cols>
    <col min="1" max="1" width="32.7109375" style="0" customWidth="1"/>
    <col min="2" max="2" width="12.7109375" style="350" customWidth="1"/>
    <col min="3" max="3" width="12.7109375" style="348" customWidth="1"/>
    <col min="4" max="4" width="12.7109375" style="350" customWidth="1"/>
    <col min="5" max="5" width="12.7109375" style="348" customWidth="1"/>
    <col min="6" max="6" width="12.7109375" style="350" customWidth="1"/>
    <col min="7" max="7" width="12.7109375" style="348" customWidth="1"/>
    <col min="8" max="8" width="12.7109375" style="350" customWidth="1"/>
    <col min="9" max="9" width="12.7109375" style="348" customWidth="1"/>
    <col min="10" max="10" width="12.7109375" style="350" customWidth="1"/>
    <col min="11" max="11" width="12.7109375" style="348" customWidth="1"/>
    <col min="12" max="15" width="10.7109375" style="0" customWidth="1"/>
  </cols>
  <sheetData>
    <row r="1" spans="1:11" ht="42.75" customHeight="1">
      <c r="A1" s="562" t="s">
        <v>362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1" ht="15" customHeight="1">
      <c r="A2" s="475" t="s">
        <v>247</v>
      </c>
      <c r="B2" s="417" t="s">
        <v>0</v>
      </c>
      <c r="C2" s="417"/>
      <c r="D2" s="417" t="s">
        <v>2</v>
      </c>
      <c r="E2" s="417"/>
      <c r="F2" s="417" t="s">
        <v>1</v>
      </c>
      <c r="G2" s="417"/>
      <c r="H2" s="417" t="s">
        <v>3</v>
      </c>
      <c r="I2" s="417"/>
      <c r="J2" s="565" t="s">
        <v>4</v>
      </c>
      <c r="K2" s="566"/>
    </row>
    <row r="3" spans="1:11" ht="15" customHeight="1" thickBot="1">
      <c r="A3" s="476"/>
      <c r="B3" s="330" t="s">
        <v>188</v>
      </c>
      <c r="C3" s="331" t="s">
        <v>189</v>
      </c>
      <c r="D3" s="330" t="s">
        <v>188</v>
      </c>
      <c r="E3" s="331" t="s">
        <v>189</v>
      </c>
      <c r="F3" s="330" t="s">
        <v>188</v>
      </c>
      <c r="G3" s="331" t="s">
        <v>189</v>
      </c>
      <c r="H3" s="330" t="s">
        <v>188</v>
      </c>
      <c r="I3" s="331" t="s">
        <v>189</v>
      </c>
      <c r="J3" s="332" t="s">
        <v>188</v>
      </c>
      <c r="K3" s="333" t="s">
        <v>189</v>
      </c>
    </row>
    <row r="4" spans="1:11" ht="15">
      <c r="A4" s="404" t="s">
        <v>248</v>
      </c>
      <c r="B4" s="405"/>
      <c r="C4" s="405"/>
      <c r="D4" s="405"/>
      <c r="E4" s="405"/>
      <c r="F4" s="405"/>
      <c r="G4" s="405"/>
      <c r="H4" s="405"/>
      <c r="I4" s="405"/>
      <c r="J4" s="405"/>
      <c r="K4" s="420"/>
    </row>
    <row r="5" spans="1:11" ht="39">
      <c r="A5" s="32" t="s">
        <v>187</v>
      </c>
      <c r="B5" s="334">
        <v>0.0224</v>
      </c>
      <c r="C5" s="335">
        <v>3</v>
      </c>
      <c r="D5" s="334">
        <v>0</v>
      </c>
      <c r="E5" s="335">
        <v>0</v>
      </c>
      <c r="F5" s="334">
        <v>0</v>
      </c>
      <c r="G5" s="335">
        <v>0</v>
      </c>
      <c r="H5" s="334">
        <v>0</v>
      </c>
      <c r="I5" s="335">
        <v>0</v>
      </c>
      <c r="J5" s="336">
        <v>0.017</v>
      </c>
      <c r="K5" s="337">
        <v>3</v>
      </c>
    </row>
    <row r="6" spans="1:11" ht="51.75">
      <c r="A6" s="32" t="s">
        <v>185</v>
      </c>
      <c r="B6" s="338"/>
      <c r="C6" s="339"/>
      <c r="D6" s="338"/>
      <c r="E6" s="339"/>
      <c r="F6" s="338"/>
      <c r="G6" s="339"/>
      <c r="H6" s="340">
        <v>0</v>
      </c>
      <c r="I6" s="341">
        <v>0</v>
      </c>
      <c r="J6" s="342">
        <f aca="true" t="shared" si="0" ref="J6:K6">H6</f>
        <v>0</v>
      </c>
      <c r="K6" s="343">
        <f t="shared" si="0"/>
        <v>0</v>
      </c>
    </row>
    <row r="7" spans="1:11" ht="15">
      <c r="A7" s="406" t="s">
        <v>284</v>
      </c>
      <c r="B7" s="411"/>
      <c r="C7" s="411"/>
      <c r="D7" s="411"/>
      <c r="E7" s="411"/>
      <c r="F7" s="411"/>
      <c r="G7" s="411"/>
      <c r="H7" s="411"/>
      <c r="I7" s="411"/>
      <c r="J7" s="411"/>
      <c r="K7" s="412"/>
    </row>
    <row r="8" spans="1:11" ht="39">
      <c r="A8" s="32" t="s">
        <v>187</v>
      </c>
      <c r="B8" s="334">
        <v>0.025</v>
      </c>
      <c r="C8" s="335">
        <v>1</v>
      </c>
      <c r="D8" s="334">
        <v>0</v>
      </c>
      <c r="E8" s="335">
        <v>0</v>
      </c>
      <c r="F8" s="334">
        <v>0</v>
      </c>
      <c r="G8" s="335">
        <v>0</v>
      </c>
      <c r="H8" s="334">
        <v>0</v>
      </c>
      <c r="I8" s="335">
        <v>0</v>
      </c>
      <c r="J8" s="336">
        <v>0.0169</v>
      </c>
      <c r="K8" s="337">
        <v>1</v>
      </c>
    </row>
    <row r="9" spans="1:11" ht="51.75">
      <c r="A9" s="32" t="s">
        <v>186</v>
      </c>
      <c r="B9" s="338"/>
      <c r="C9" s="339"/>
      <c r="D9" s="338"/>
      <c r="E9" s="339"/>
      <c r="F9" s="338"/>
      <c r="G9" s="339"/>
      <c r="H9" s="340">
        <v>0</v>
      </c>
      <c r="I9" s="341">
        <v>0</v>
      </c>
      <c r="J9" s="342">
        <f>H9</f>
        <v>0</v>
      </c>
      <c r="K9" s="343">
        <f>I9</f>
        <v>0</v>
      </c>
    </row>
    <row r="10" spans="1:11" ht="15">
      <c r="A10" s="406" t="s">
        <v>250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2"/>
    </row>
    <row r="11" spans="1:11" ht="39">
      <c r="A11" s="32" t="s">
        <v>187</v>
      </c>
      <c r="B11" s="334">
        <v>0.25</v>
      </c>
      <c r="C11" s="335">
        <v>10</v>
      </c>
      <c r="D11" s="334">
        <v>0</v>
      </c>
      <c r="E11" s="335">
        <v>0</v>
      </c>
      <c r="F11" s="334">
        <v>0.1892</v>
      </c>
      <c r="G11" s="335">
        <v>7</v>
      </c>
      <c r="H11" s="334">
        <v>0.2</v>
      </c>
      <c r="I11" s="335">
        <v>1</v>
      </c>
      <c r="J11" s="336">
        <v>0.2195</v>
      </c>
      <c r="K11" s="337">
        <v>18</v>
      </c>
    </row>
    <row r="12" spans="1:11" ht="51.75">
      <c r="A12" s="32" t="s">
        <v>185</v>
      </c>
      <c r="B12" s="338"/>
      <c r="C12" s="339"/>
      <c r="D12" s="338"/>
      <c r="E12" s="339"/>
      <c r="F12" s="338"/>
      <c r="G12" s="339"/>
      <c r="H12" s="340">
        <v>0.2</v>
      </c>
      <c r="I12" s="341">
        <v>1</v>
      </c>
      <c r="J12" s="342">
        <f aca="true" t="shared" si="1" ref="J12:K12">H12</f>
        <v>0.2</v>
      </c>
      <c r="K12" s="343">
        <f t="shared" si="1"/>
        <v>1</v>
      </c>
    </row>
    <row r="13" spans="1:11" ht="15">
      <c r="A13" s="406" t="s">
        <v>251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2"/>
    </row>
    <row r="14" spans="1:11" ht="39">
      <c r="A14" s="32" t="s">
        <v>187</v>
      </c>
      <c r="B14" s="334">
        <v>0.0071</v>
      </c>
      <c r="C14" s="335">
        <v>1</v>
      </c>
      <c r="D14" s="334">
        <v>0</v>
      </c>
      <c r="E14" s="335">
        <v>0</v>
      </c>
      <c r="F14" s="334">
        <v>0</v>
      </c>
      <c r="G14" s="335">
        <v>0</v>
      </c>
      <c r="H14" s="334">
        <v>0</v>
      </c>
      <c r="I14" s="335">
        <v>0</v>
      </c>
      <c r="J14" s="336">
        <v>0.006</v>
      </c>
      <c r="K14" s="337">
        <v>1</v>
      </c>
    </row>
    <row r="15" spans="1:11" ht="51.75">
      <c r="A15" s="32" t="s">
        <v>185</v>
      </c>
      <c r="B15" s="338"/>
      <c r="C15" s="339"/>
      <c r="D15" s="338"/>
      <c r="E15" s="339"/>
      <c r="F15" s="338"/>
      <c r="G15" s="339"/>
      <c r="H15" s="340">
        <v>0</v>
      </c>
      <c r="I15" s="341">
        <v>0</v>
      </c>
      <c r="J15" s="342">
        <f aca="true" t="shared" si="2" ref="J15:K15">H15</f>
        <v>0</v>
      </c>
      <c r="K15" s="343">
        <f t="shared" si="2"/>
        <v>0</v>
      </c>
    </row>
    <row r="16" spans="1:11" ht="15">
      <c r="A16" s="406" t="s">
        <v>252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2"/>
    </row>
    <row r="17" spans="1:11" ht="39">
      <c r="A17" s="32" t="s">
        <v>187</v>
      </c>
      <c r="B17" s="334">
        <v>0.0833</v>
      </c>
      <c r="C17" s="335">
        <v>2</v>
      </c>
      <c r="D17" s="334">
        <v>0</v>
      </c>
      <c r="E17" s="335">
        <v>0</v>
      </c>
      <c r="F17" s="334">
        <v>0.0625</v>
      </c>
      <c r="G17" s="335">
        <v>1</v>
      </c>
      <c r="H17" s="334">
        <v>0</v>
      </c>
      <c r="I17" s="335">
        <v>0</v>
      </c>
      <c r="J17" s="336">
        <v>0.0714</v>
      </c>
      <c r="K17" s="337">
        <v>3</v>
      </c>
    </row>
    <row r="18" spans="1:11" ht="51.75">
      <c r="A18" s="32" t="s">
        <v>185</v>
      </c>
      <c r="B18" s="338"/>
      <c r="C18" s="339"/>
      <c r="D18" s="338"/>
      <c r="E18" s="339"/>
      <c r="F18" s="338"/>
      <c r="G18" s="339"/>
      <c r="H18" s="340">
        <v>0</v>
      </c>
      <c r="I18" s="341">
        <v>0</v>
      </c>
      <c r="J18" s="342">
        <f aca="true" t="shared" si="3" ref="J18:K18">H18</f>
        <v>0</v>
      </c>
      <c r="K18" s="343">
        <f t="shared" si="3"/>
        <v>0</v>
      </c>
    </row>
    <row r="19" spans="1:11" ht="15">
      <c r="A19" s="406" t="s">
        <v>253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2"/>
    </row>
    <row r="20" spans="1:11" ht="39">
      <c r="A20" s="32" t="s">
        <v>187</v>
      </c>
      <c r="B20" s="334">
        <v>0.0545</v>
      </c>
      <c r="C20" s="335">
        <v>3</v>
      </c>
      <c r="D20" s="334">
        <v>0</v>
      </c>
      <c r="E20" s="335">
        <v>0</v>
      </c>
      <c r="F20" s="334">
        <v>0.0769</v>
      </c>
      <c r="G20" s="335">
        <v>2</v>
      </c>
      <c r="H20" s="334">
        <v>0</v>
      </c>
      <c r="I20" s="335">
        <v>0</v>
      </c>
      <c r="J20" s="336">
        <v>0.0602</v>
      </c>
      <c r="K20" s="337">
        <v>5</v>
      </c>
    </row>
    <row r="21" spans="1:11" ht="51.75">
      <c r="A21" s="32" t="s">
        <v>185</v>
      </c>
      <c r="B21" s="338"/>
      <c r="C21" s="339"/>
      <c r="D21" s="338"/>
      <c r="E21" s="339"/>
      <c r="F21" s="338"/>
      <c r="G21" s="339"/>
      <c r="H21" s="340">
        <v>0</v>
      </c>
      <c r="I21" s="341">
        <v>0</v>
      </c>
      <c r="J21" s="342">
        <f>H21</f>
        <v>0</v>
      </c>
      <c r="K21" s="343">
        <f>I21</f>
        <v>0</v>
      </c>
    </row>
    <row r="22" spans="1:11" ht="15">
      <c r="A22" s="406" t="s">
        <v>254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2"/>
    </row>
    <row r="23" spans="1:11" ht="39">
      <c r="A23" s="32" t="s">
        <v>187</v>
      </c>
      <c r="B23" s="334">
        <v>0.0404</v>
      </c>
      <c r="C23" s="335">
        <v>11</v>
      </c>
      <c r="D23" s="334">
        <v>0.0385</v>
      </c>
      <c r="E23" s="335">
        <v>2</v>
      </c>
      <c r="F23" s="334">
        <v>0.0323</v>
      </c>
      <c r="G23" s="335">
        <v>4</v>
      </c>
      <c r="H23" s="334">
        <v>0</v>
      </c>
      <c r="I23" s="335">
        <v>0</v>
      </c>
      <c r="J23" s="336">
        <v>0.0379</v>
      </c>
      <c r="K23" s="337">
        <v>17</v>
      </c>
    </row>
    <row r="24" spans="1:11" ht="51.75">
      <c r="A24" s="32" t="s">
        <v>185</v>
      </c>
      <c r="B24" s="338"/>
      <c r="C24" s="339"/>
      <c r="D24" s="338"/>
      <c r="E24" s="339"/>
      <c r="F24" s="338"/>
      <c r="G24" s="339"/>
      <c r="H24" s="340">
        <v>0</v>
      </c>
      <c r="I24" s="341">
        <v>0</v>
      </c>
      <c r="J24" s="342">
        <f aca="true" t="shared" si="4" ref="J24:K24">H24</f>
        <v>0</v>
      </c>
      <c r="K24" s="343">
        <f t="shared" si="4"/>
        <v>0</v>
      </c>
    </row>
    <row r="25" spans="1:11" ht="15">
      <c r="A25" s="406" t="s">
        <v>255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2"/>
    </row>
    <row r="26" spans="1:11" ht="39">
      <c r="A26" s="32" t="s">
        <v>187</v>
      </c>
      <c r="B26" s="334">
        <v>0.0602</v>
      </c>
      <c r="C26" s="335">
        <v>5</v>
      </c>
      <c r="D26" s="334">
        <v>0</v>
      </c>
      <c r="E26" s="335">
        <v>0</v>
      </c>
      <c r="F26" s="334">
        <v>0.05</v>
      </c>
      <c r="G26" s="335">
        <v>2</v>
      </c>
      <c r="H26" s="334">
        <v>0</v>
      </c>
      <c r="I26" s="335">
        <v>0</v>
      </c>
      <c r="J26" s="336">
        <v>0.0547</v>
      </c>
      <c r="K26" s="337">
        <v>7</v>
      </c>
    </row>
    <row r="27" spans="1:11" ht="51.75">
      <c r="A27" s="32" t="s">
        <v>185</v>
      </c>
      <c r="B27" s="338"/>
      <c r="C27" s="339"/>
      <c r="D27" s="338"/>
      <c r="E27" s="339"/>
      <c r="F27" s="338"/>
      <c r="G27" s="339"/>
      <c r="H27" s="340">
        <v>0</v>
      </c>
      <c r="I27" s="341">
        <v>0</v>
      </c>
      <c r="J27" s="342">
        <f aca="true" t="shared" si="5" ref="J27:K27">H27</f>
        <v>0</v>
      </c>
      <c r="K27" s="343">
        <f t="shared" si="5"/>
        <v>0</v>
      </c>
    </row>
    <row r="28" spans="1:11" ht="15">
      <c r="A28" s="406" t="s">
        <v>256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2"/>
    </row>
    <row r="29" spans="1:11" ht="39">
      <c r="A29" s="32" t="s">
        <v>187</v>
      </c>
      <c r="B29" s="344">
        <v>0.0457</v>
      </c>
      <c r="C29" s="345">
        <v>36</v>
      </c>
      <c r="D29" s="344">
        <v>0.0385</v>
      </c>
      <c r="E29" s="345">
        <v>2</v>
      </c>
      <c r="F29" s="344">
        <v>0.0485</v>
      </c>
      <c r="G29" s="345">
        <v>16</v>
      </c>
      <c r="H29" s="340">
        <v>0.0588</v>
      </c>
      <c r="I29" s="341">
        <v>1</v>
      </c>
      <c r="J29" s="336">
        <v>0.0463</v>
      </c>
      <c r="K29" s="337">
        <v>55</v>
      </c>
    </row>
    <row r="30" spans="1:11" ht="51.75">
      <c r="A30" s="32" t="s">
        <v>186</v>
      </c>
      <c r="B30" s="338"/>
      <c r="C30" s="339"/>
      <c r="D30" s="338"/>
      <c r="E30" s="339"/>
      <c r="F30" s="338"/>
      <c r="G30" s="339"/>
      <c r="H30" s="340">
        <v>0.0588</v>
      </c>
      <c r="I30" s="341">
        <v>1</v>
      </c>
      <c r="J30" s="342">
        <f>H30</f>
        <v>0.0588</v>
      </c>
      <c r="K30" s="343">
        <f>I30</f>
        <v>1</v>
      </c>
    </row>
    <row r="31" spans="1:11" ht="15.75" thickBot="1">
      <c r="A31" s="329" t="s">
        <v>361</v>
      </c>
      <c r="B31" s="198">
        <f>B29</f>
        <v>0.0457</v>
      </c>
      <c r="C31" s="346">
        <f>SUM(C5,C8,C11,C14,C17,,C20,,C23,C26)</f>
        <v>36</v>
      </c>
      <c r="D31" s="198">
        <f>D29</f>
        <v>0.0385</v>
      </c>
      <c r="E31" s="346">
        <f>SUM(E5,E8,E11,E14,E17,,E20,,E23,E26)</f>
        <v>2</v>
      </c>
      <c r="F31" s="198">
        <f>F29</f>
        <v>0.0485</v>
      </c>
      <c r="G31" s="346">
        <f>SUM(G5,G8,G11,G14,G17,,G20,,G23,G26)</f>
        <v>16</v>
      </c>
      <c r="H31" s="198">
        <f>H30</f>
        <v>0.0588</v>
      </c>
      <c r="I31" s="346">
        <f>SUM(I5,I8,I11,I14,I17,,I20,,I23,I26)</f>
        <v>1</v>
      </c>
      <c r="J31" s="196"/>
      <c r="K31" s="347"/>
    </row>
    <row r="33" spans="1:10" ht="15">
      <c r="A33" s="567"/>
      <c r="B33" s="567"/>
      <c r="C33" s="567"/>
      <c r="D33" s="567"/>
      <c r="E33" s="567"/>
      <c r="F33" s="567"/>
      <c r="G33" s="567"/>
      <c r="H33" s="567"/>
      <c r="I33" s="567"/>
      <c r="J33" s="567"/>
    </row>
    <row r="34" spans="1:12" ht="15">
      <c r="A34" s="568"/>
      <c r="B34" s="568"/>
      <c r="C34" s="568"/>
      <c r="D34" s="568"/>
      <c r="E34" s="568"/>
      <c r="F34" s="568"/>
      <c r="G34" s="568"/>
      <c r="H34" s="568"/>
      <c r="I34" s="568"/>
      <c r="J34" s="568"/>
      <c r="K34" s="349"/>
      <c r="L34" s="62"/>
    </row>
  </sheetData>
  <sheetProtection password="CC5B" sheet="1" objects="1" scenarios="1"/>
  <mergeCells count="18">
    <mergeCell ref="A22:K22"/>
    <mergeCell ref="A25:K25"/>
    <mergeCell ref="A28:K28"/>
    <mergeCell ref="A33:J33"/>
    <mergeCell ref="A34:J34"/>
    <mergeCell ref="A19:K19"/>
    <mergeCell ref="A1:K1"/>
    <mergeCell ref="A2:A3"/>
    <mergeCell ref="B2:C2"/>
    <mergeCell ref="D2:E2"/>
    <mergeCell ref="F2:G2"/>
    <mergeCell ref="H2:I2"/>
    <mergeCell ref="J2:K2"/>
    <mergeCell ref="A4:K4"/>
    <mergeCell ref="A7:K7"/>
    <mergeCell ref="A10:K10"/>
    <mergeCell ref="A13:K13"/>
    <mergeCell ref="A16:K16"/>
  </mergeCells>
  <printOptions/>
  <pageMargins left="0.7086614173228347" right="0.7086614173228347" top="0.7874015748031497" bottom="0.7874015748031497" header="0.31496062992125984" footer="0.31496062992125984"/>
  <pageSetup firstPageNumber="125" useFirstPageNumber="1" fitToHeight="0" fitToWidth="1" horizontalDpi="600" verticalDpi="600" orientation="landscape" paperSize="9" scale="8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B4" sqref="B4:E12"/>
    </sheetView>
  </sheetViews>
  <sheetFormatPr defaultColWidth="9.140625" defaultRowHeight="15"/>
  <cols>
    <col min="1" max="1" width="35.7109375" style="2" customWidth="1"/>
    <col min="2" max="4" width="15.28125" style="109" customWidth="1"/>
    <col min="5" max="5" width="14.57421875" style="109" customWidth="1"/>
    <col min="6" max="16384" width="9.140625" style="1" customWidth="1"/>
  </cols>
  <sheetData>
    <row r="1" spans="1:7" ht="42.75" customHeight="1">
      <c r="A1" s="539" t="s">
        <v>229</v>
      </c>
      <c r="B1" s="541"/>
      <c r="C1" s="541"/>
      <c r="D1" s="541"/>
      <c r="E1" s="542"/>
      <c r="G1" s="29"/>
    </row>
    <row r="2" spans="1:5" s="4" customFormat="1" ht="15" customHeight="1">
      <c r="A2" s="475" t="s">
        <v>247</v>
      </c>
      <c r="B2" s="394" t="s">
        <v>92</v>
      </c>
      <c r="C2" s="396"/>
      <c r="D2" s="394" t="s">
        <v>363</v>
      </c>
      <c r="E2" s="570"/>
    </row>
    <row r="3" spans="1:5" s="4" customFormat="1" ht="15" customHeight="1">
      <c r="A3" s="569"/>
      <c r="B3" s="91" t="s">
        <v>364</v>
      </c>
      <c r="C3" s="91" t="s">
        <v>365</v>
      </c>
      <c r="D3" s="91" t="s">
        <v>364</v>
      </c>
      <c r="E3" s="312" t="s">
        <v>365</v>
      </c>
    </row>
    <row r="4" spans="1:5" s="5" customFormat="1" ht="15" customHeight="1">
      <c r="A4" s="351" t="s">
        <v>248</v>
      </c>
      <c r="B4" s="364">
        <v>4</v>
      </c>
      <c r="C4" s="365">
        <v>0</v>
      </c>
      <c r="D4" s="365">
        <v>3</v>
      </c>
      <c r="E4" s="366">
        <v>0</v>
      </c>
    </row>
    <row r="5" spans="1:5" s="5" customFormat="1" ht="15" customHeight="1">
      <c r="A5" s="351" t="s">
        <v>284</v>
      </c>
      <c r="B5" s="364">
        <v>1</v>
      </c>
      <c r="C5" s="365">
        <v>0</v>
      </c>
      <c r="D5" s="365">
        <v>2</v>
      </c>
      <c r="E5" s="366">
        <v>0</v>
      </c>
    </row>
    <row r="6" spans="1:5" s="5" customFormat="1" ht="15" customHeight="1">
      <c r="A6" s="351" t="s">
        <v>250</v>
      </c>
      <c r="B6" s="364">
        <v>0</v>
      </c>
      <c r="C6" s="365">
        <v>0</v>
      </c>
      <c r="D6" s="365">
        <v>0</v>
      </c>
      <c r="E6" s="366">
        <v>1</v>
      </c>
    </row>
    <row r="7" spans="1:5" s="5" customFormat="1" ht="15" customHeight="1">
      <c r="A7" s="351" t="s">
        <v>251</v>
      </c>
      <c r="B7" s="364">
        <v>2</v>
      </c>
      <c r="C7" s="365">
        <v>1</v>
      </c>
      <c r="D7" s="365">
        <v>3</v>
      </c>
      <c r="E7" s="366">
        <v>1</v>
      </c>
    </row>
    <row r="8" spans="1:5" s="5" customFormat="1" ht="15" customHeight="1">
      <c r="A8" s="351" t="s">
        <v>252</v>
      </c>
      <c r="B8" s="364">
        <v>0</v>
      </c>
      <c r="C8" s="365">
        <v>0</v>
      </c>
      <c r="D8" s="365">
        <v>2</v>
      </c>
      <c r="E8" s="366">
        <v>0</v>
      </c>
    </row>
    <row r="9" spans="1:5" s="5" customFormat="1" ht="15" customHeight="1">
      <c r="A9" s="351" t="s">
        <v>253</v>
      </c>
      <c r="B9" s="364">
        <v>2</v>
      </c>
      <c r="C9" s="365">
        <v>0</v>
      </c>
      <c r="D9" s="365">
        <v>0</v>
      </c>
      <c r="E9" s="366">
        <v>0</v>
      </c>
    </row>
    <row r="10" spans="1:5" s="5" customFormat="1" ht="15" customHeight="1">
      <c r="A10" s="351" t="s">
        <v>300</v>
      </c>
      <c r="B10" s="364">
        <v>1</v>
      </c>
      <c r="C10" s="365">
        <v>0</v>
      </c>
      <c r="D10" s="365">
        <v>0</v>
      </c>
      <c r="E10" s="366">
        <v>0</v>
      </c>
    </row>
    <row r="11" spans="1:5" s="5" customFormat="1" ht="15" customHeight="1">
      <c r="A11" s="351" t="s">
        <v>255</v>
      </c>
      <c r="B11" s="364">
        <v>0</v>
      </c>
      <c r="C11" s="365">
        <v>0</v>
      </c>
      <c r="D11" s="365">
        <v>1</v>
      </c>
      <c r="E11" s="366">
        <v>0</v>
      </c>
    </row>
    <row r="12" spans="1:5" s="5" customFormat="1" ht="15" customHeight="1">
      <c r="A12" s="351" t="s">
        <v>77</v>
      </c>
      <c r="B12" s="364"/>
      <c r="C12" s="365"/>
      <c r="D12" s="365"/>
      <c r="E12" s="366"/>
    </row>
    <row r="13" spans="1:5" ht="12.75" customHeight="1" thickBot="1">
      <c r="A13" s="352" t="s">
        <v>4</v>
      </c>
      <c r="B13" s="322">
        <f>SUM(B4:B12)</f>
        <v>10</v>
      </c>
      <c r="C13" s="322">
        <f>SUM(C4:C12)</f>
        <v>1</v>
      </c>
      <c r="D13" s="322">
        <f>SUM(D4:D12)</f>
        <v>11</v>
      </c>
      <c r="E13" s="326">
        <f>SUM(E4:E12)</f>
        <v>2</v>
      </c>
    </row>
    <row r="14" spans="1:5" ht="12.75" customHeight="1">
      <c r="A14" s="75"/>
      <c r="B14" s="250"/>
      <c r="C14" s="250"/>
      <c r="D14" s="250"/>
      <c r="E14" s="250"/>
    </row>
    <row r="15" spans="1:5" ht="15">
      <c r="A15" s="39"/>
      <c r="B15" s="245"/>
      <c r="C15" s="245"/>
      <c r="D15" s="245"/>
      <c r="E15" s="245"/>
    </row>
    <row r="16" spans="1:5" ht="39.95" customHeight="1">
      <c r="A16" s="440"/>
      <c r="B16" s="440"/>
      <c r="C16" s="440"/>
      <c r="D16" s="440"/>
      <c r="E16" s="440"/>
    </row>
    <row r="17" spans="1:5" ht="25.5" customHeight="1">
      <c r="A17" s="440"/>
      <c r="B17" s="440"/>
      <c r="C17" s="440"/>
      <c r="D17" s="440"/>
      <c r="E17" s="440"/>
    </row>
    <row r="19" ht="15">
      <c r="D19" s="66"/>
    </row>
  </sheetData>
  <sheetProtection password="CC5B" sheet="1" objects="1" scenarios="1"/>
  <mergeCells count="6">
    <mergeCell ref="A17:E17"/>
    <mergeCell ref="A1:E1"/>
    <mergeCell ref="A16:E16"/>
    <mergeCell ref="A2:A3"/>
    <mergeCell ref="B2:C2"/>
    <mergeCell ref="D2:E2"/>
  </mergeCells>
  <printOptions/>
  <pageMargins left="0.7086614173228347" right="0.7086614173228347" top="0.7480314960629921" bottom="0.7480314960629921" header="0.31496062992125984" footer="0.31496062992125984"/>
  <pageSetup firstPageNumber="127" useFirstPageNumber="1" horizontalDpi="600" verticalDpi="600" orientation="portrait" paperSize="9" scale="92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 topLeftCell="A4">
      <selection activeCell="G39" sqref="G39:G45"/>
    </sheetView>
  </sheetViews>
  <sheetFormatPr defaultColWidth="9.140625" defaultRowHeight="15"/>
  <cols>
    <col min="1" max="1" width="35.00390625" style="2" customWidth="1"/>
    <col min="2" max="2" width="19.140625" style="355" customWidth="1"/>
    <col min="3" max="3" width="22.28125" style="355" customWidth="1"/>
    <col min="4" max="4" width="19.28125" style="355" customWidth="1"/>
    <col min="5" max="6" width="25.140625" style="355" customWidth="1"/>
    <col min="7" max="7" width="19.00390625" style="109" customWidth="1"/>
    <col min="8" max="16384" width="9.140625" style="1" customWidth="1"/>
  </cols>
  <sheetData>
    <row r="1" spans="1:7" ht="42.75" customHeight="1">
      <c r="A1" s="547" t="s">
        <v>366</v>
      </c>
      <c r="B1" s="571"/>
      <c r="C1" s="571"/>
      <c r="D1" s="571"/>
      <c r="E1" s="571"/>
      <c r="F1" s="571"/>
      <c r="G1" s="572"/>
    </row>
    <row r="2" spans="1:12" s="4" customFormat="1" ht="30" customHeight="1">
      <c r="A2" s="397" t="s">
        <v>247</v>
      </c>
      <c r="B2" s="573" t="s">
        <v>95</v>
      </c>
      <c r="C2" s="573"/>
      <c r="D2" s="573"/>
      <c r="E2" s="573" t="s">
        <v>96</v>
      </c>
      <c r="F2" s="573"/>
      <c r="G2" s="574"/>
      <c r="H2" s="1"/>
      <c r="I2" s="1"/>
      <c r="J2" s="1"/>
      <c r="K2" s="1"/>
      <c r="L2" s="1"/>
    </row>
    <row r="3" spans="1:12" s="4" customFormat="1" ht="35.25" customHeight="1">
      <c r="A3" s="437"/>
      <c r="B3" s="353" t="s">
        <v>93</v>
      </c>
      <c r="C3" s="353" t="s">
        <v>94</v>
      </c>
      <c r="D3" s="94" t="s">
        <v>367</v>
      </c>
      <c r="E3" s="354" t="s">
        <v>93</v>
      </c>
      <c r="F3" s="354" t="s">
        <v>94</v>
      </c>
      <c r="G3" s="312" t="s">
        <v>367</v>
      </c>
      <c r="H3" s="1"/>
      <c r="I3" s="1"/>
      <c r="J3" s="1"/>
      <c r="K3" s="1"/>
      <c r="L3" s="1"/>
    </row>
    <row r="4" spans="1:12" s="5" customFormat="1" ht="13.5" customHeight="1">
      <c r="A4" s="304" t="s">
        <v>248</v>
      </c>
      <c r="B4" s="359">
        <v>12</v>
      </c>
      <c r="C4" s="359">
        <v>6</v>
      </c>
      <c r="D4" s="359">
        <v>0</v>
      </c>
      <c r="E4" s="359">
        <v>2</v>
      </c>
      <c r="F4" s="359">
        <v>0</v>
      </c>
      <c r="G4" s="360">
        <v>1</v>
      </c>
      <c r="H4" s="1"/>
      <c r="I4" s="1"/>
      <c r="J4" s="1"/>
      <c r="K4" s="1"/>
      <c r="L4" s="1"/>
    </row>
    <row r="5" spans="1:12" s="5" customFormat="1" ht="13.5" customHeight="1">
      <c r="A5" s="7" t="s">
        <v>87</v>
      </c>
      <c r="B5" s="361">
        <v>8</v>
      </c>
      <c r="C5" s="361">
        <v>4</v>
      </c>
      <c r="D5" s="361">
        <v>0</v>
      </c>
      <c r="E5" s="361">
        <v>0</v>
      </c>
      <c r="F5" s="361">
        <v>0</v>
      </c>
      <c r="G5" s="362">
        <v>0</v>
      </c>
      <c r="H5" s="1"/>
      <c r="I5" s="1"/>
      <c r="J5" s="1"/>
      <c r="K5" s="1"/>
      <c r="L5" s="1"/>
    </row>
    <row r="6" spans="1:12" s="5" customFormat="1" ht="13.5" customHeight="1">
      <c r="A6" s="304" t="s">
        <v>284</v>
      </c>
      <c r="B6" s="361">
        <v>0</v>
      </c>
      <c r="C6" s="361">
        <v>0</v>
      </c>
      <c r="D6" s="361">
        <v>0</v>
      </c>
      <c r="E6" s="361">
        <v>0</v>
      </c>
      <c r="F6" s="361">
        <v>0</v>
      </c>
      <c r="G6" s="362">
        <v>0</v>
      </c>
      <c r="H6" s="1"/>
      <c r="I6" s="1"/>
      <c r="J6" s="1"/>
      <c r="K6" s="1"/>
      <c r="L6" s="1"/>
    </row>
    <row r="7" spans="1:12" s="5" customFormat="1" ht="13.5" customHeight="1">
      <c r="A7" s="7" t="s">
        <v>87</v>
      </c>
      <c r="B7" s="361">
        <v>0</v>
      </c>
      <c r="C7" s="361">
        <v>0</v>
      </c>
      <c r="D7" s="361">
        <v>0</v>
      </c>
      <c r="E7" s="361">
        <v>0</v>
      </c>
      <c r="F7" s="361">
        <v>0</v>
      </c>
      <c r="G7" s="362">
        <v>0</v>
      </c>
      <c r="H7" s="1"/>
      <c r="I7" s="1"/>
      <c r="J7" s="1"/>
      <c r="K7" s="1"/>
      <c r="L7" s="1"/>
    </row>
    <row r="8" spans="1:12" s="5" customFormat="1" ht="13.5" customHeight="1">
      <c r="A8" s="304" t="s">
        <v>250</v>
      </c>
      <c r="B8" s="361">
        <v>0</v>
      </c>
      <c r="C8" s="361">
        <v>0</v>
      </c>
      <c r="D8" s="361">
        <v>0</v>
      </c>
      <c r="E8" s="361">
        <v>1</v>
      </c>
      <c r="F8" s="361">
        <v>0</v>
      </c>
      <c r="G8" s="362">
        <v>0</v>
      </c>
      <c r="H8" s="1"/>
      <c r="I8" s="1"/>
      <c r="J8" s="1"/>
      <c r="K8" s="1"/>
      <c r="L8" s="1"/>
    </row>
    <row r="9" spans="1:12" s="5" customFormat="1" ht="13.5" customHeight="1">
      <c r="A9" s="7" t="s">
        <v>87</v>
      </c>
      <c r="B9" s="361">
        <v>0</v>
      </c>
      <c r="C9" s="361">
        <v>0</v>
      </c>
      <c r="D9" s="361">
        <v>0</v>
      </c>
      <c r="E9" s="361">
        <v>1</v>
      </c>
      <c r="F9" s="361">
        <v>0</v>
      </c>
      <c r="G9" s="362">
        <v>0</v>
      </c>
      <c r="H9" s="1"/>
      <c r="I9" s="1"/>
      <c r="J9" s="1"/>
      <c r="K9" s="1"/>
      <c r="L9" s="1"/>
    </row>
    <row r="10" spans="1:12" s="5" customFormat="1" ht="13.5" customHeight="1">
      <c r="A10" s="304" t="s">
        <v>251</v>
      </c>
      <c r="B10" s="361">
        <v>35</v>
      </c>
      <c r="C10" s="361">
        <v>33</v>
      </c>
      <c r="D10" s="361">
        <v>8</v>
      </c>
      <c r="E10" s="361">
        <v>138</v>
      </c>
      <c r="F10" s="361">
        <v>20</v>
      </c>
      <c r="G10" s="362">
        <v>217</v>
      </c>
      <c r="H10" s="1"/>
      <c r="I10" s="1"/>
      <c r="J10" s="1"/>
      <c r="K10" s="1"/>
      <c r="L10" s="1"/>
    </row>
    <row r="11" spans="1:12" s="5" customFormat="1" ht="13.5" customHeight="1">
      <c r="A11" s="7" t="s">
        <v>87</v>
      </c>
      <c r="B11" s="361">
        <v>14</v>
      </c>
      <c r="C11" s="361">
        <v>25</v>
      </c>
      <c r="D11" s="361">
        <v>7</v>
      </c>
      <c r="E11" s="361">
        <v>70</v>
      </c>
      <c r="F11" s="361">
        <v>14</v>
      </c>
      <c r="G11" s="362">
        <v>207</v>
      </c>
      <c r="H11" s="1"/>
      <c r="I11" s="1"/>
      <c r="J11" s="1"/>
      <c r="K11" s="1"/>
      <c r="L11" s="1"/>
    </row>
    <row r="12" spans="1:12" s="5" customFormat="1" ht="13.5" customHeight="1">
      <c r="A12" s="304" t="s">
        <v>252</v>
      </c>
      <c r="B12" s="361">
        <v>16</v>
      </c>
      <c r="C12" s="361">
        <v>6</v>
      </c>
      <c r="D12" s="361">
        <v>0</v>
      </c>
      <c r="E12" s="361">
        <v>0</v>
      </c>
      <c r="F12" s="361">
        <v>0</v>
      </c>
      <c r="G12" s="362">
        <v>0</v>
      </c>
      <c r="H12" s="1"/>
      <c r="I12" s="1"/>
      <c r="J12" s="1"/>
      <c r="K12" s="1"/>
      <c r="L12" s="1"/>
    </row>
    <row r="13" spans="1:12" s="5" customFormat="1" ht="13.5" customHeight="1">
      <c r="A13" s="7" t="s">
        <v>87</v>
      </c>
      <c r="B13" s="361">
        <v>4</v>
      </c>
      <c r="C13" s="361">
        <v>2</v>
      </c>
      <c r="D13" s="361">
        <v>0</v>
      </c>
      <c r="E13" s="361">
        <v>0</v>
      </c>
      <c r="F13" s="361">
        <v>0</v>
      </c>
      <c r="G13" s="362">
        <v>0</v>
      </c>
      <c r="H13" s="1"/>
      <c r="I13" s="1"/>
      <c r="J13" s="1"/>
      <c r="K13" s="1"/>
      <c r="L13" s="1"/>
    </row>
    <row r="14" spans="1:12" s="5" customFormat="1" ht="13.5" customHeight="1">
      <c r="A14" s="304" t="s">
        <v>253</v>
      </c>
      <c r="B14" s="361">
        <v>22</v>
      </c>
      <c r="C14" s="361">
        <v>8</v>
      </c>
      <c r="D14" s="361">
        <v>0</v>
      </c>
      <c r="E14" s="361">
        <v>0</v>
      </c>
      <c r="F14" s="361">
        <v>0</v>
      </c>
      <c r="G14" s="362">
        <v>0</v>
      </c>
      <c r="H14" s="1"/>
      <c r="I14" s="1"/>
      <c r="J14" s="1"/>
      <c r="K14" s="1"/>
      <c r="L14" s="1"/>
    </row>
    <row r="15" spans="1:12" s="5" customFormat="1" ht="13.5" customHeight="1">
      <c r="A15" s="7" t="s">
        <v>87</v>
      </c>
      <c r="B15" s="361">
        <v>4</v>
      </c>
      <c r="C15" s="361">
        <v>2</v>
      </c>
      <c r="D15" s="361">
        <v>0</v>
      </c>
      <c r="E15" s="361">
        <v>0</v>
      </c>
      <c r="F15" s="361">
        <v>0</v>
      </c>
      <c r="G15" s="362">
        <v>0</v>
      </c>
      <c r="H15" s="1"/>
      <c r="I15" s="1"/>
      <c r="J15" s="1"/>
      <c r="K15" s="1"/>
      <c r="L15" s="1"/>
    </row>
    <row r="16" spans="1:12" s="5" customFormat="1" ht="13.5" customHeight="1">
      <c r="A16" s="304" t="s">
        <v>300</v>
      </c>
      <c r="B16" s="361">
        <v>49</v>
      </c>
      <c r="C16" s="361">
        <v>23</v>
      </c>
      <c r="D16" s="361">
        <v>532</v>
      </c>
      <c r="E16" s="361">
        <v>0</v>
      </c>
      <c r="F16" s="361">
        <v>0</v>
      </c>
      <c r="G16" s="362">
        <v>0</v>
      </c>
      <c r="H16" s="1"/>
      <c r="I16" s="1"/>
      <c r="J16" s="1"/>
      <c r="K16" s="1"/>
      <c r="L16" s="1"/>
    </row>
    <row r="17" spans="1:12" s="5" customFormat="1" ht="13.5" customHeight="1">
      <c r="A17" s="7" t="s">
        <v>87</v>
      </c>
      <c r="B17" s="361">
        <v>28</v>
      </c>
      <c r="C17" s="361">
        <v>7</v>
      </c>
      <c r="D17" s="361">
        <v>473</v>
      </c>
      <c r="E17" s="361">
        <v>0</v>
      </c>
      <c r="F17" s="361">
        <v>0</v>
      </c>
      <c r="G17" s="362">
        <v>0</v>
      </c>
      <c r="H17" s="1"/>
      <c r="I17" s="1"/>
      <c r="J17" s="1"/>
      <c r="K17" s="1"/>
      <c r="L17" s="1"/>
    </row>
    <row r="18" spans="1:12" s="5" customFormat="1" ht="13.5" customHeight="1">
      <c r="A18" s="304" t="s">
        <v>255</v>
      </c>
      <c r="B18" s="361">
        <v>21</v>
      </c>
      <c r="C18" s="361">
        <v>2</v>
      </c>
      <c r="D18" s="361">
        <v>4</v>
      </c>
      <c r="E18" s="361">
        <v>3</v>
      </c>
      <c r="F18" s="361">
        <v>2</v>
      </c>
      <c r="G18" s="362">
        <v>41</v>
      </c>
      <c r="H18" s="1"/>
      <c r="I18" s="1"/>
      <c r="J18" s="1"/>
      <c r="K18" s="1"/>
      <c r="L18" s="1"/>
    </row>
    <row r="19" spans="1:12" s="5" customFormat="1" ht="13.5" customHeight="1">
      <c r="A19" s="7" t="s">
        <v>87</v>
      </c>
      <c r="B19" s="361">
        <v>5</v>
      </c>
      <c r="C19" s="361">
        <v>0</v>
      </c>
      <c r="D19" s="361">
        <v>4</v>
      </c>
      <c r="E19" s="361">
        <v>0</v>
      </c>
      <c r="F19" s="361">
        <v>0</v>
      </c>
      <c r="G19" s="362">
        <v>12</v>
      </c>
      <c r="H19" s="1"/>
      <c r="I19" s="1"/>
      <c r="J19" s="1"/>
      <c r="K19" s="1"/>
      <c r="L19" s="1"/>
    </row>
    <row r="20" spans="1:7" ht="15">
      <c r="A20" s="356" t="s">
        <v>4</v>
      </c>
      <c r="B20" s="357">
        <v>155</v>
      </c>
      <c r="C20" s="357">
        <v>78</v>
      </c>
      <c r="D20" s="357">
        <v>544</v>
      </c>
      <c r="E20" s="357">
        <v>144</v>
      </c>
      <c r="F20" s="357">
        <v>22</v>
      </c>
      <c r="G20" s="358">
        <v>259</v>
      </c>
    </row>
    <row r="21" spans="1:7" ht="13.5" thickBot="1">
      <c r="A21" s="15" t="s">
        <v>87</v>
      </c>
      <c r="B21" s="174">
        <v>63</v>
      </c>
      <c r="C21" s="174">
        <v>40</v>
      </c>
      <c r="D21" s="174">
        <v>484</v>
      </c>
      <c r="E21" s="174">
        <v>71</v>
      </c>
      <c r="F21" s="174">
        <v>14</v>
      </c>
      <c r="G21" s="134">
        <v>219</v>
      </c>
    </row>
    <row r="23" spans="1:7" ht="30" customHeight="1">
      <c r="A23" s="440"/>
      <c r="B23" s="440"/>
      <c r="C23" s="440"/>
      <c r="D23" s="440"/>
      <c r="E23" s="440"/>
      <c r="F23" s="440"/>
      <c r="G23" s="440"/>
    </row>
    <row r="24" spans="1:7" ht="15" customHeight="1">
      <c r="A24" s="452"/>
      <c r="B24" s="452"/>
      <c r="C24" s="452"/>
      <c r="D24" s="452"/>
      <c r="E24" s="452"/>
      <c r="F24" s="452"/>
      <c r="G24" s="452"/>
    </row>
    <row r="25" spans="1:7" ht="15" customHeight="1">
      <c r="A25" s="452"/>
      <c r="B25" s="452"/>
      <c r="C25" s="452"/>
      <c r="D25" s="452"/>
      <c r="E25" s="452"/>
      <c r="F25" s="452"/>
      <c r="G25" s="452"/>
    </row>
    <row r="26" spans="1:6" ht="15">
      <c r="A26" s="1"/>
      <c r="B26" s="109"/>
      <c r="C26" s="109"/>
      <c r="D26" s="109"/>
      <c r="E26" s="109"/>
      <c r="F26" s="109"/>
    </row>
  </sheetData>
  <sheetProtection password="CC5B" sheet="1" objects="1" scenarios="1"/>
  <mergeCells count="7">
    <mergeCell ref="A23:G23"/>
    <mergeCell ref="A24:G24"/>
    <mergeCell ref="A25:G25"/>
    <mergeCell ref="A1:G1"/>
    <mergeCell ref="B2:D2"/>
    <mergeCell ref="E2:G2"/>
    <mergeCell ref="A2:A3"/>
  </mergeCells>
  <printOptions/>
  <pageMargins left="0.2362204724409449" right="0.2362204724409449" top="0.7480314960629921" bottom="0.7480314960629921" header="0.31496062992125984" footer="0.31496062992125984"/>
  <pageSetup firstPageNumber="128" useFirstPageNumber="1" fitToHeight="1" fitToWidth="1" horizontalDpi="300" verticalDpi="300" orientation="landscape" paperSize="9" scale="88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B25" sqref="B25"/>
    </sheetView>
  </sheetViews>
  <sheetFormatPr defaultColWidth="9.140625" defaultRowHeight="15"/>
  <cols>
    <col min="1" max="1" width="40.7109375" style="2" customWidth="1"/>
    <col min="2" max="2" width="17.7109375" style="355" customWidth="1"/>
    <col min="3" max="7" width="10.00390625" style="355" customWidth="1"/>
    <col min="8" max="8" width="10.00390625" style="109" customWidth="1"/>
    <col min="9" max="16384" width="9.140625" style="1" customWidth="1"/>
  </cols>
  <sheetData>
    <row r="1" spans="1:8" ht="42.75" customHeight="1" thickBot="1">
      <c r="A1" s="575" t="s">
        <v>368</v>
      </c>
      <c r="B1" s="576"/>
      <c r="C1" s="577"/>
      <c r="D1" s="577"/>
      <c r="E1" s="577"/>
      <c r="F1" s="577"/>
      <c r="G1" s="577"/>
      <c r="H1" s="578"/>
    </row>
    <row r="2" spans="1:8" s="4" customFormat="1" ht="15">
      <c r="A2" s="494" t="s">
        <v>247</v>
      </c>
      <c r="B2" s="579" t="s">
        <v>369</v>
      </c>
      <c r="C2" s="507" t="s">
        <v>174</v>
      </c>
      <c r="D2" s="581"/>
      <c r="E2" s="581"/>
      <c r="F2" s="581"/>
      <c r="G2" s="581"/>
      <c r="H2" s="582"/>
    </row>
    <row r="3" spans="1:8" s="4" customFormat="1" ht="15">
      <c r="A3" s="516"/>
      <c r="B3" s="579"/>
      <c r="C3" s="394" t="s">
        <v>0</v>
      </c>
      <c r="D3" s="396"/>
      <c r="E3" s="394" t="s">
        <v>2</v>
      </c>
      <c r="F3" s="396"/>
      <c r="G3" s="394" t="s">
        <v>1</v>
      </c>
      <c r="H3" s="570"/>
    </row>
    <row r="4" spans="1:8" s="4" customFormat="1" ht="39" customHeight="1">
      <c r="A4" s="569"/>
      <c r="B4" s="580"/>
      <c r="C4" s="72" t="s">
        <v>223</v>
      </c>
      <c r="D4" s="72" t="s">
        <v>224</v>
      </c>
      <c r="E4" s="72" t="s">
        <v>223</v>
      </c>
      <c r="F4" s="72" t="s">
        <v>224</v>
      </c>
      <c r="G4" s="72" t="s">
        <v>223</v>
      </c>
      <c r="H4" s="73" t="s">
        <v>224</v>
      </c>
    </row>
    <row r="5" spans="1:8" ht="15">
      <c r="A5" s="304" t="s">
        <v>248</v>
      </c>
      <c r="B5" s="359">
        <v>3</v>
      </c>
      <c r="C5" s="367">
        <v>211</v>
      </c>
      <c r="D5" s="367">
        <v>437</v>
      </c>
      <c r="E5" s="367"/>
      <c r="F5" s="367"/>
      <c r="G5" s="367"/>
      <c r="H5" s="360">
        <v>10</v>
      </c>
    </row>
    <row r="6" spans="1:8" ht="15">
      <c r="A6" s="304" t="s">
        <v>284</v>
      </c>
      <c r="B6" s="359">
        <v>10</v>
      </c>
      <c r="C6" s="367">
        <v>323</v>
      </c>
      <c r="D6" s="367">
        <v>43</v>
      </c>
      <c r="E6" s="367"/>
      <c r="F6" s="367"/>
      <c r="G6" s="367"/>
      <c r="H6" s="360"/>
    </row>
    <row r="7" spans="1:8" ht="15">
      <c r="A7" s="363" t="s">
        <v>250</v>
      </c>
      <c r="B7" s="368"/>
      <c r="C7" s="369"/>
      <c r="D7" s="369"/>
      <c r="E7" s="369"/>
      <c r="F7" s="369"/>
      <c r="G7" s="369"/>
      <c r="H7" s="370"/>
    </row>
    <row r="8" spans="1:8" ht="15">
      <c r="A8" s="363" t="s">
        <v>251</v>
      </c>
      <c r="B8" s="368">
        <v>12</v>
      </c>
      <c r="C8" s="369"/>
      <c r="D8" s="369">
        <v>863</v>
      </c>
      <c r="E8" s="369"/>
      <c r="F8" s="369"/>
      <c r="G8" s="369">
        <v>33</v>
      </c>
      <c r="H8" s="370">
        <v>97</v>
      </c>
    </row>
    <row r="9" spans="1:8" ht="15">
      <c r="A9" s="363" t="s">
        <v>252</v>
      </c>
      <c r="B9" s="368"/>
      <c r="C9" s="369"/>
      <c r="D9" s="369"/>
      <c r="E9" s="369"/>
      <c r="F9" s="369"/>
      <c r="G9" s="369"/>
      <c r="H9" s="370"/>
    </row>
    <row r="10" spans="1:8" ht="15">
      <c r="A10" s="363" t="s">
        <v>253</v>
      </c>
      <c r="B10" s="368">
        <v>3</v>
      </c>
      <c r="C10" s="369"/>
      <c r="D10" s="369"/>
      <c r="E10" s="369"/>
      <c r="F10" s="369"/>
      <c r="G10" s="369">
        <v>33</v>
      </c>
      <c r="H10" s="370"/>
    </row>
    <row r="11" spans="1:8" ht="15">
      <c r="A11" s="363" t="s">
        <v>254</v>
      </c>
      <c r="B11" s="368">
        <v>32</v>
      </c>
      <c r="C11" s="369"/>
      <c r="D11" s="369">
        <v>1263</v>
      </c>
      <c r="E11" s="369"/>
      <c r="F11" s="369">
        <v>605</v>
      </c>
      <c r="G11" s="369"/>
      <c r="H11" s="370">
        <v>625</v>
      </c>
    </row>
    <row r="12" spans="1:8" ht="15">
      <c r="A12" s="363" t="s">
        <v>255</v>
      </c>
      <c r="B12" s="368">
        <v>8</v>
      </c>
      <c r="C12" s="369"/>
      <c r="D12" s="369">
        <v>225</v>
      </c>
      <c r="E12" s="369"/>
      <c r="F12" s="369"/>
      <c r="G12" s="369">
        <v>27</v>
      </c>
      <c r="H12" s="370">
        <v>25</v>
      </c>
    </row>
    <row r="13" spans="1:8" ht="13.5" thickBot="1">
      <c r="A13" s="160" t="s">
        <v>4</v>
      </c>
      <c r="B13" s="322">
        <f>B5+B6+B7+B8+B9+B10+B11+B12</f>
        <v>68</v>
      </c>
      <c r="C13" s="324">
        <f>C5+C6+C7+C8+C9+C10+C11+C12</f>
        <v>534</v>
      </c>
      <c r="D13" s="324">
        <f aca="true" t="shared" si="0" ref="D13:H13">D5+D6+D7+D8+D9+D10+D11+D12</f>
        <v>2831</v>
      </c>
      <c r="E13" s="324"/>
      <c r="F13" s="324">
        <f t="shared" si="0"/>
        <v>605</v>
      </c>
      <c r="G13" s="324">
        <f t="shared" si="0"/>
        <v>93</v>
      </c>
      <c r="H13" s="324">
        <f t="shared" si="0"/>
        <v>757</v>
      </c>
    </row>
    <row r="15" spans="1:8" ht="15">
      <c r="A15" s="493"/>
      <c r="B15" s="493"/>
      <c r="C15" s="493"/>
      <c r="D15" s="493"/>
      <c r="E15" s="493"/>
      <c r="F15" s="493"/>
      <c r="G15" s="493"/>
      <c r="H15" s="493"/>
    </row>
    <row r="16" spans="1:8" ht="15">
      <c r="A16" s="452"/>
      <c r="B16" s="452"/>
      <c r="C16" s="452"/>
      <c r="D16" s="452"/>
      <c r="E16" s="452"/>
      <c r="F16" s="452"/>
      <c r="G16" s="452"/>
      <c r="H16" s="452"/>
    </row>
    <row r="17" spans="1:8" ht="15">
      <c r="A17" s="452"/>
      <c r="B17" s="452"/>
      <c r="C17" s="452"/>
      <c r="D17" s="452"/>
      <c r="E17" s="452"/>
      <c r="F17" s="452"/>
      <c r="G17" s="452"/>
      <c r="H17" s="452"/>
    </row>
    <row r="18" spans="1:8" ht="15">
      <c r="A18" s="493"/>
      <c r="B18" s="493"/>
      <c r="C18" s="493"/>
      <c r="D18" s="493"/>
      <c r="E18" s="493"/>
      <c r="F18" s="493"/>
      <c r="G18" s="493"/>
      <c r="H18" s="493"/>
    </row>
    <row r="19" spans="1:8" ht="15">
      <c r="A19" s="493"/>
      <c r="B19" s="493"/>
      <c r="C19" s="493"/>
      <c r="D19" s="493"/>
      <c r="E19" s="493"/>
      <c r="F19" s="493"/>
      <c r="G19" s="493"/>
      <c r="H19" s="493"/>
    </row>
    <row r="20" spans="1:8" ht="15">
      <c r="A20" s="34"/>
      <c r="B20" s="315"/>
      <c r="C20" s="315"/>
      <c r="D20" s="315"/>
      <c r="E20" s="315"/>
      <c r="F20" s="315"/>
      <c r="G20" s="315"/>
      <c r="H20" s="315"/>
    </row>
  </sheetData>
  <sheetProtection password="CC5B" sheet="1" objects="1" scenarios="1"/>
  <mergeCells count="11">
    <mergeCell ref="A15:H15"/>
    <mergeCell ref="A16:H16"/>
    <mergeCell ref="A17:H17"/>
    <mergeCell ref="A18:H19"/>
    <mergeCell ref="A1:H1"/>
    <mergeCell ref="A2:A4"/>
    <mergeCell ref="B2:B4"/>
    <mergeCell ref="C2:H2"/>
    <mergeCell ref="C3:D3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firstPageNumber="129" useFirstPageNumber="1" horizontalDpi="600" verticalDpi="600" orientation="landscape" paperSize="9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 topLeftCell="A1">
      <selection activeCell="J16" sqref="J16"/>
    </sheetView>
  </sheetViews>
  <sheetFormatPr defaultColWidth="9.140625" defaultRowHeight="15"/>
  <cols>
    <col min="1" max="1" width="55.421875" style="2" customWidth="1"/>
    <col min="2" max="2" width="17.140625" style="355" customWidth="1"/>
    <col min="3" max="4" width="18.421875" style="109" customWidth="1"/>
    <col min="5" max="5" width="15.8515625" style="109" customWidth="1"/>
    <col min="6" max="6" width="4.7109375" style="1" customWidth="1"/>
    <col min="7" max="9" width="9.140625" style="1" customWidth="1"/>
    <col min="10" max="10" width="13.140625" style="109" customWidth="1"/>
    <col min="11" max="11" width="15.7109375" style="109" customWidth="1"/>
    <col min="12" max="16384" width="9.140625" style="1" customWidth="1"/>
  </cols>
  <sheetData>
    <row r="1" spans="1:11" ht="42.75" customHeight="1">
      <c r="A1" s="449" t="s">
        <v>191</v>
      </c>
      <c r="B1" s="584"/>
      <c r="C1" s="584"/>
      <c r="D1" s="584"/>
      <c r="E1" s="585"/>
      <c r="G1" s="589" t="s">
        <v>151</v>
      </c>
      <c r="H1" s="590"/>
      <c r="I1" s="590"/>
      <c r="J1" s="590"/>
      <c r="K1" s="590"/>
    </row>
    <row r="2" spans="1:11" ht="16.5" customHeight="1">
      <c r="A2" s="95" t="s">
        <v>247</v>
      </c>
      <c r="B2" s="586"/>
      <c r="C2" s="587"/>
      <c r="D2" s="587"/>
      <c r="E2" s="588"/>
      <c r="G2" s="591" t="s">
        <v>155</v>
      </c>
      <c r="H2" s="592"/>
      <c r="I2" s="593"/>
      <c r="J2" s="183" t="s">
        <v>152</v>
      </c>
      <c r="K2" s="183" t="s">
        <v>153</v>
      </c>
    </row>
    <row r="3" spans="1:11" ht="18" customHeight="1">
      <c r="A3" s="54"/>
      <c r="B3" s="55" t="s">
        <v>78</v>
      </c>
      <c r="C3" s="55" t="s">
        <v>79</v>
      </c>
      <c r="D3" s="57" t="s">
        <v>146</v>
      </c>
      <c r="E3" s="16" t="s">
        <v>147</v>
      </c>
      <c r="G3" s="594"/>
      <c r="H3" s="595"/>
      <c r="I3" s="596"/>
      <c r="J3" s="183">
        <f>SUM(D9:D11)</f>
        <v>22</v>
      </c>
      <c r="K3" s="379">
        <f>SUM(E9:E11)</f>
        <v>3484356</v>
      </c>
    </row>
    <row r="4" spans="1:11" ht="16.5" customHeight="1">
      <c r="A4" s="122" t="s">
        <v>100</v>
      </c>
      <c r="B4" s="371"/>
      <c r="C4" s="371"/>
      <c r="D4" s="57"/>
      <c r="E4" s="372"/>
      <c r="G4" s="594"/>
      <c r="H4" s="595"/>
      <c r="I4" s="596"/>
      <c r="J4" s="600" t="s">
        <v>154</v>
      </c>
      <c r="K4" s="600"/>
    </row>
    <row r="5" spans="1:11" ht="15.75" customHeight="1">
      <c r="A5" s="122" t="s">
        <v>101</v>
      </c>
      <c r="B5" s="89">
        <v>2</v>
      </c>
      <c r="C5" s="89">
        <v>2</v>
      </c>
      <c r="D5" s="203">
        <f>SUM(B5:C5)</f>
        <v>4</v>
      </c>
      <c r="E5" s="372"/>
      <c r="G5" s="597"/>
      <c r="H5" s="598"/>
      <c r="I5" s="599"/>
      <c r="J5" s="601">
        <f>K3/J3</f>
        <v>158379.81818181818</v>
      </c>
      <c r="K5" s="601"/>
    </row>
    <row r="6" spans="1:5" ht="16.5" customHeight="1">
      <c r="A6" s="122" t="s">
        <v>102</v>
      </c>
      <c r="B6" s="89">
        <v>4</v>
      </c>
      <c r="C6" s="89"/>
      <c r="D6" s="57">
        <f>SUM(B6:C6)</f>
        <v>4</v>
      </c>
      <c r="E6" s="372"/>
    </row>
    <row r="7" spans="1:5" ht="17.25" customHeight="1">
      <c r="A7" s="122" t="s">
        <v>103</v>
      </c>
      <c r="B7" s="89">
        <v>2</v>
      </c>
      <c r="C7" s="89"/>
      <c r="D7" s="57">
        <f>SUM(B7:C7)</f>
        <v>2</v>
      </c>
      <c r="E7" s="372"/>
    </row>
    <row r="8" spans="1:5" ht="17.25" customHeight="1">
      <c r="A8" s="380" t="s">
        <v>149</v>
      </c>
      <c r="B8" s="80"/>
      <c r="C8" s="80"/>
      <c r="D8" s="373">
        <f>SUM(B8:C8)</f>
        <v>0</v>
      </c>
      <c r="E8" s="372"/>
    </row>
    <row r="9" spans="1:5" ht="17.25" customHeight="1">
      <c r="A9" s="380" t="s">
        <v>148</v>
      </c>
      <c r="B9" s="80"/>
      <c r="C9" s="80"/>
      <c r="D9" s="373">
        <f>SUM(B9:C9)</f>
        <v>0</v>
      </c>
      <c r="E9" s="374"/>
    </row>
    <row r="10" spans="1:5" ht="17.25" customHeight="1">
      <c r="A10" s="380" t="s">
        <v>150</v>
      </c>
      <c r="B10" s="371"/>
      <c r="C10" s="371"/>
      <c r="D10" s="373">
        <v>22</v>
      </c>
      <c r="E10" s="374">
        <v>3484356</v>
      </c>
    </row>
    <row r="11" spans="1:5" ht="17.25" customHeight="1" thickBot="1">
      <c r="A11" s="381" t="s">
        <v>97</v>
      </c>
      <c r="B11" s="375"/>
      <c r="C11" s="375"/>
      <c r="D11" s="376"/>
      <c r="E11" s="377"/>
    </row>
    <row r="12" spans="1:5" ht="17.25" customHeight="1">
      <c r="A12" s="4"/>
      <c r="B12" s="378"/>
      <c r="C12" s="378"/>
      <c r="D12" s="378"/>
      <c r="E12" s="378"/>
    </row>
    <row r="13" spans="1:5" ht="15.75" customHeight="1">
      <c r="A13" s="495"/>
      <c r="B13" s="495"/>
      <c r="C13" s="495"/>
      <c r="D13" s="495"/>
      <c r="E13" s="495"/>
    </row>
    <row r="14" spans="1:5" ht="15" customHeight="1">
      <c r="A14" s="493"/>
      <c r="B14" s="493"/>
      <c r="C14" s="493"/>
      <c r="D14" s="493"/>
      <c r="E14" s="493"/>
    </row>
    <row r="15" spans="1:5" ht="30" customHeight="1">
      <c r="A15" s="440"/>
      <c r="B15" s="440"/>
      <c r="C15" s="440"/>
      <c r="D15" s="440"/>
      <c r="E15" s="440"/>
    </row>
    <row r="16" spans="1:7" ht="75" customHeight="1">
      <c r="A16" s="583"/>
      <c r="B16" s="583"/>
      <c r="C16" s="583"/>
      <c r="D16" s="583"/>
      <c r="E16" s="583"/>
      <c r="F16" s="56"/>
      <c r="G16" s="56"/>
    </row>
    <row r="17" spans="1:7" ht="75" customHeight="1">
      <c r="A17" s="583"/>
      <c r="B17" s="583"/>
      <c r="C17" s="583"/>
      <c r="D17" s="583"/>
      <c r="E17" s="583"/>
      <c r="F17" s="56"/>
      <c r="G17" s="56"/>
    </row>
    <row r="18" spans="1:7" ht="75" customHeight="1">
      <c r="A18" s="583"/>
      <c r="B18" s="583"/>
      <c r="C18" s="583"/>
      <c r="D18" s="583"/>
      <c r="E18" s="583"/>
      <c r="F18" s="56"/>
      <c r="G18" s="56"/>
    </row>
    <row r="19" spans="1:7" ht="60" customHeight="1">
      <c r="A19" s="583"/>
      <c r="B19" s="583"/>
      <c r="C19" s="583"/>
      <c r="D19" s="583"/>
      <c r="E19" s="583"/>
      <c r="F19" s="56"/>
      <c r="G19" s="56"/>
    </row>
  </sheetData>
  <sheetProtection password="CC5B" sheet="1" objects="1" scenarios="1"/>
  <mergeCells count="13">
    <mergeCell ref="G1:K1"/>
    <mergeCell ref="G2:I5"/>
    <mergeCell ref="J4:K4"/>
    <mergeCell ref="J5:K5"/>
    <mergeCell ref="A18:E18"/>
    <mergeCell ref="A19:E19"/>
    <mergeCell ref="A14:E14"/>
    <mergeCell ref="A13:E13"/>
    <mergeCell ref="A1:E1"/>
    <mergeCell ref="B2:E2"/>
    <mergeCell ref="A15:E15"/>
    <mergeCell ref="A16:E16"/>
    <mergeCell ref="A17:E17"/>
  </mergeCells>
  <printOptions/>
  <pageMargins left="0.7086614173228347" right="0.7086614173228347" top="0.7480314960629921" bottom="0.7480314960629921" header="0.31496062992125984" footer="0.31496062992125984"/>
  <pageSetup firstPageNumber="130" useFirstPageNumber="1" fitToHeight="0" fitToWidth="1" horizontalDpi="600" verticalDpi="600" orientation="landscape" paperSize="9" scale="71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 topLeftCell="A2">
      <selection activeCell="A27" sqref="A27:A28"/>
    </sheetView>
  </sheetViews>
  <sheetFormatPr defaultColWidth="9.140625" defaultRowHeight="15"/>
  <cols>
    <col min="1" max="1" width="62.421875" style="37" customWidth="1"/>
    <col min="2" max="2" width="20.421875" style="38" customWidth="1"/>
    <col min="3" max="16384" width="9.140625" style="39" customWidth="1"/>
  </cols>
  <sheetData>
    <row r="1" spans="1:2" ht="42.75" customHeight="1">
      <c r="A1" s="449" t="s">
        <v>230</v>
      </c>
      <c r="B1" s="602"/>
    </row>
    <row r="2" spans="1:2" s="75" customFormat="1" ht="18" customHeight="1">
      <c r="A2" s="95" t="s">
        <v>247</v>
      </c>
      <c r="B2" s="94" t="s">
        <v>39</v>
      </c>
    </row>
    <row r="3" spans="1:2" ht="18" customHeight="1">
      <c r="A3" s="135" t="s">
        <v>42</v>
      </c>
      <c r="B3" s="218">
        <v>1152</v>
      </c>
    </row>
    <row r="4" spans="1:2" ht="18" customHeight="1">
      <c r="A4" s="135" t="s">
        <v>43</v>
      </c>
      <c r="B4" s="218">
        <v>0</v>
      </c>
    </row>
    <row r="5" spans="1:2" ht="18" customHeight="1">
      <c r="A5" s="135" t="s">
        <v>236</v>
      </c>
      <c r="B5" s="218">
        <v>824</v>
      </c>
    </row>
    <row r="6" spans="1:2" ht="18" customHeight="1">
      <c r="A6" s="135" t="s">
        <v>237</v>
      </c>
      <c r="B6" s="218">
        <v>743</v>
      </c>
    </row>
    <row r="7" spans="1:2" ht="18" customHeight="1">
      <c r="A7" s="383" t="s">
        <v>238</v>
      </c>
      <c r="B7" s="218">
        <v>296602</v>
      </c>
    </row>
    <row r="8" spans="1:2" ht="18" customHeight="1">
      <c r="A8" s="135" t="s">
        <v>370</v>
      </c>
      <c r="B8" s="218">
        <v>0</v>
      </c>
    </row>
    <row r="9" spans="1:2" ht="18" customHeight="1">
      <c r="A9" s="135" t="s">
        <v>371</v>
      </c>
      <c r="B9" s="218">
        <v>0</v>
      </c>
    </row>
    <row r="10" spans="1:2" ht="18" customHeight="1">
      <c r="A10" s="135" t="s">
        <v>372</v>
      </c>
      <c r="B10" s="218">
        <v>0</v>
      </c>
    </row>
    <row r="11" spans="1:2" ht="18" customHeight="1">
      <c r="A11" s="135" t="s">
        <v>239</v>
      </c>
      <c r="B11" s="218">
        <v>15455</v>
      </c>
    </row>
    <row r="12" spans="1:2" s="37" customFormat="1" ht="18" customHeight="1">
      <c r="A12" s="135" t="s">
        <v>240</v>
      </c>
      <c r="B12" s="382">
        <v>58230</v>
      </c>
    </row>
    <row r="13" spans="1:2" ht="18" customHeight="1" thickBot="1">
      <c r="A13" s="384" t="s">
        <v>241</v>
      </c>
      <c r="B13" s="308">
        <v>4932</v>
      </c>
    </row>
    <row r="15" spans="1:4" ht="39.6" customHeight="1">
      <c r="A15" s="493"/>
      <c r="B15" s="493"/>
      <c r="C15" s="74"/>
      <c r="D15" s="74"/>
    </row>
    <row r="16" spans="1:4" ht="93.6" customHeight="1">
      <c r="A16" s="493"/>
      <c r="B16" s="493"/>
      <c r="C16" s="74"/>
      <c r="D16" s="74"/>
    </row>
    <row r="17" spans="1:2" ht="80.1" customHeight="1">
      <c r="A17" s="493"/>
      <c r="B17" s="493"/>
    </row>
  </sheetData>
  <sheetProtection password="CC5B" sheet="1" objects="1" scenarios="1"/>
  <mergeCells count="4">
    <mergeCell ref="A1:B1"/>
    <mergeCell ref="A15:B15"/>
    <mergeCell ref="A17:B17"/>
    <mergeCell ref="A16:B16"/>
  </mergeCells>
  <printOptions/>
  <pageMargins left="0.7086614173228347" right="0.7086614173228347" top="0.7480314960629921" bottom="0.7480314960629921" header="0.31496062992125984" footer="0.31496062992125984"/>
  <pageSetup firstPageNumber="131" useFirstPageNumber="1" horizontalDpi="600" verticalDpi="600" orientation="portrait" paperSize="9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 topLeftCell="A1">
      <selection activeCell="A34" sqref="A34"/>
    </sheetView>
  </sheetViews>
  <sheetFormatPr defaultColWidth="9.140625" defaultRowHeight="15"/>
  <cols>
    <col min="1" max="1" width="49.8515625" style="2" customWidth="1"/>
    <col min="2" max="2" width="20.57421875" style="1" customWidth="1"/>
    <col min="3" max="16384" width="9.140625" style="1" customWidth="1"/>
  </cols>
  <sheetData>
    <row r="1" spans="1:2" ht="42.75" customHeight="1">
      <c r="A1" s="547" t="s">
        <v>159</v>
      </c>
      <c r="B1" s="542"/>
    </row>
    <row r="2" spans="1:2" s="4" customFormat="1" ht="30" customHeight="1">
      <c r="A2" s="95" t="s">
        <v>247</v>
      </c>
      <c r="B2" s="58" t="s">
        <v>39</v>
      </c>
    </row>
    <row r="3" spans="1:2" s="5" customFormat="1" ht="12.75" customHeight="1">
      <c r="A3" s="13" t="s">
        <v>44</v>
      </c>
      <c r="B3" s="385">
        <v>7288</v>
      </c>
    </row>
    <row r="4" spans="1:2" s="5" customFormat="1" ht="12.75" customHeight="1">
      <c r="A4" s="13" t="s">
        <v>169</v>
      </c>
      <c r="B4" s="385">
        <v>7176</v>
      </c>
    </row>
    <row r="5" spans="1:2" s="5" customFormat="1" ht="12.75" customHeight="1">
      <c r="A5" s="13" t="s">
        <v>168</v>
      </c>
      <c r="B5" s="131">
        <v>112</v>
      </c>
    </row>
    <row r="6" spans="1:2" s="5" customFormat="1" ht="12.75" customHeight="1">
      <c r="A6" s="13" t="s">
        <v>45</v>
      </c>
      <c r="B6" s="385">
        <v>368916</v>
      </c>
    </row>
    <row r="7" spans="1:2" s="5" customFormat="1" ht="12.75" customHeight="1">
      <c r="A7" s="13" t="s">
        <v>183</v>
      </c>
      <c r="B7" s="385">
        <v>367757</v>
      </c>
    </row>
    <row r="8" spans="1:2" s="5" customFormat="1" ht="12.75" customHeight="1">
      <c r="A8" s="13" t="s">
        <v>184</v>
      </c>
      <c r="B8" s="385">
        <v>1159</v>
      </c>
    </row>
    <row r="9" spans="1:2" s="5" customFormat="1" ht="25.5">
      <c r="A9" s="7" t="s">
        <v>228</v>
      </c>
      <c r="B9" s="386">
        <v>398</v>
      </c>
    </row>
    <row r="10" spans="1:2" s="5" customFormat="1" ht="15" customHeight="1">
      <c r="A10" s="7" t="s">
        <v>373</v>
      </c>
      <c r="B10" s="386">
        <v>1</v>
      </c>
    </row>
    <row r="11" spans="1:2" s="5" customFormat="1" ht="15" customHeight="1" thickBot="1">
      <c r="A11" s="41" t="s">
        <v>374</v>
      </c>
      <c r="B11" s="387">
        <v>0</v>
      </c>
    </row>
  </sheetData>
  <sheetProtection password="CC5B" sheet="1" objects="1" scenario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rstPageNumber="132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 topLeftCell="A1">
      <selection activeCell="A39" sqref="A39"/>
    </sheetView>
  </sheetViews>
  <sheetFormatPr defaultColWidth="9.140625" defaultRowHeight="15"/>
  <cols>
    <col min="1" max="1" width="51.421875" style="2" customWidth="1"/>
    <col min="2" max="2" width="51.421875" style="3" customWidth="1"/>
    <col min="3" max="3" width="7.00390625" style="1" customWidth="1"/>
    <col min="4" max="4" width="36.8515625" style="1" customWidth="1"/>
    <col min="5" max="5" width="9.140625" style="1" customWidth="1"/>
    <col min="6" max="6" width="10.28125" style="1" customWidth="1"/>
    <col min="7" max="7" width="11.00390625" style="1" customWidth="1"/>
    <col min="8" max="16384" width="9.140625" style="1" customWidth="1"/>
  </cols>
  <sheetData>
    <row r="1" spans="1:9" ht="25.5" customHeight="1">
      <c r="A1" s="416" t="s">
        <v>142</v>
      </c>
      <c r="B1" s="393"/>
      <c r="D1" s="424" t="s">
        <v>158</v>
      </c>
      <c r="E1" s="425"/>
      <c r="F1" s="425"/>
      <c r="G1" s="425"/>
      <c r="H1" s="425"/>
      <c r="I1" s="426"/>
    </row>
    <row r="2" spans="1:9" ht="38.25">
      <c r="A2" s="95" t="s">
        <v>280</v>
      </c>
      <c r="B2" s="119" t="s">
        <v>324</v>
      </c>
      <c r="D2" s="95" t="s">
        <v>280</v>
      </c>
      <c r="E2" s="89" t="s">
        <v>0</v>
      </c>
      <c r="F2" s="89" t="s">
        <v>2</v>
      </c>
      <c r="G2" s="89" t="s">
        <v>1</v>
      </c>
      <c r="H2" s="89" t="s">
        <v>3</v>
      </c>
      <c r="I2" s="58" t="s">
        <v>69</v>
      </c>
    </row>
    <row r="3" spans="1:9" ht="25.5">
      <c r="A3" s="120" t="s">
        <v>12</v>
      </c>
      <c r="B3" s="121" t="s">
        <v>257</v>
      </c>
      <c r="D3" s="23" t="s">
        <v>85</v>
      </c>
      <c r="E3" s="82"/>
      <c r="F3" s="82"/>
      <c r="G3" s="89">
        <v>2</v>
      </c>
      <c r="H3" s="89"/>
      <c r="I3" s="58">
        <f>SUM(E3:H3)</f>
        <v>2</v>
      </c>
    </row>
    <row r="4" spans="1:9" ht="13.5" thickBot="1">
      <c r="A4" s="122" t="s">
        <v>10</v>
      </c>
      <c r="B4" s="123" t="s">
        <v>258</v>
      </c>
      <c r="D4" s="33" t="s">
        <v>170</v>
      </c>
      <c r="E4" s="132"/>
      <c r="F4" s="132"/>
      <c r="G4" s="133">
        <v>8</v>
      </c>
      <c r="H4" s="133"/>
      <c r="I4" s="134">
        <f>SUM(E4:H4)</f>
        <v>8</v>
      </c>
    </row>
    <row r="5" spans="1:2" ht="15">
      <c r="A5" s="122" t="s">
        <v>11</v>
      </c>
      <c r="B5" s="123"/>
    </row>
    <row r="6" spans="1:2" ht="15">
      <c r="A6" s="124" t="s">
        <v>14</v>
      </c>
      <c r="B6" s="123" t="s">
        <v>259</v>
      </c>
    </row>
    <row r="7" spans="1:2" ht="25.5">
      <c r="A7" s="122" t="s">
        <v>15</v>
      </c>
      <c r="B7" s="123" t="s">
        <v>260</v>
      </c>
    </row>
    <row r="8" spans="1:2" ht="15.75" thickBot="1">
      <c r="A8" s="125" t="s">
        <v>71</v>
      </c>
      <c r="B8" s="126">
        <v>1</v>
      </c>
    </row>
    <row r="9" spans="1:2" ht="23.25" customHeight="1">
      <c r="A9" s="127" t="s">
        <v>13</v>
      </c>
      <c r="B9" s="128" t="s">
        <v>261</v>
      </c>
    </row>
    <row r="10" spans="1:2" ht="15">
      <c r="A10" s="122" t="s">
        <v>10</v>
      </c>
      <c r="B10" s="123" t="s">
        <v>258</v>
      </c>
    </row>
    <row r="11" spans="1:2" ht="15">
      <c r="A11" s="122" t="s">
        <v>11</v>
      </c>
      <c r="B11" s="123"/>
    </row>
    <row r="12" spans="1:2" ht="15">
      <c r="A12" s="124" t="s">
        <v>14</v>
      </c>
      <c r="B12" s="123" t="s">
        <v>259</v>
      </c>
    </row>
    <row r="13" spans="1:2" ht="25.5">
      <c r="A13" s="122" t="s">
        <v>15</v>
      </c>
      <c r="B13" s="123" t="s">
        <v>260</v>
      </c>
    </row>
    <row r="14" spans="1:2" ht="15.75" thickBot="1">
      <c r="A14" s="129" t="s">
        <v>71</v>
      </c>
      <c r="B14" s="130">
        <v>7</v>
      </c>
    </row>
  </sheetData>
  <sheetProtection password="CC5B" sheet="1" objects="1" scenarios="1"/>
  <mergeCells count="2">
    <mergeCell ref="A1:B1"/>
    <mergeCell ref="D1:I1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Height="0" fitToWidth="1" horizontalDpi="600" verticalDpi="600" orientation="landscape" paperSize="9" scale="6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90" zoomScaleSheetLayoutView="90" workbookViewId="0" topLeftCell="A1">
      <selection activeCell="F18" sqref="F18:F19"/>
    </sheetView>
  </sheetViews>
  <sheetFormatPr defaultColWidth="9.140625" defaultRowHeight="15"/>
  <cols>
    <col min="1" max="1" width="35.421875" style="2" customWidth="1"/>
    <col min="2" max="2" width="46.421875" style="3" customWidth="1"/>
    <col min="3" max="3" width="4.421875" style="1" customWidth="1"/>
    <col min="4" max="4" width="31.28125" style="1" customWidth="1"/>
    <col min="5" max="5" width="5.8515625" style="1" customWidth="1"/>
    <col min="6" max="6" width="5.140625" style="1" customWidth="1"/>
    <col min="7" max="7" width="6.140625" style="1" customWidth="1"/>
    <col min="8" max="16384" width="9.140625" style="1" customWidth="1"/>
  </cols>
  <sheetData>
    <row r="1" spans="1:9" ht="39.75" customHeight="1">
      <c r="A1" s="427" t="s">
        <v>330</v>
      </c>
      <c r="B1" s="428"/>
      <c r="D1" s="429" t="s">
        <v>157</v>
      </c>
      <c r="E1" s="430"/>
      <c r="F1" s="430"/>
      <c r="G1" s="430"/>
      <c r="H1" s="430"/>
      <c r="I1" s="431"/>
    </row>
    <row r="2" spans="1:9" s="4" customFormat="1" ht="38.25" customHeight="1">
      <c r="A2" s="95" t="s">
        <v>247</v>
      </c>
      <c r="B2" s="14" t="s">
        <v>325</v>
      </c>
      <c r="D2" s="95" t="s">
        <v>247</v>
      </c>
      <c r="E2" s="89" t="s">
        <v>377</v>
      </c>
      <c r="F2" s="89" t="s">
        <v>378</v>
      </c>
      <c r="G2" s="89" t="s">
        <v>379</v>
      </c>
      <c r="H2" s="89" t="s">
        <v>3</v>
      </c>
      <c r="I2" s="58" t="s">
        <v>69</v>
      </c>
    </row>
    <row r="3" spans="1:9" ht="15">
      <c r="A3" s="136" t="s">
        <v>16</v>
      </c>
      <c r="B3" s="121" t="s">
        <v>262</v>
      </c>
      <c r="C3" s="4"/>
      <c r="D3" s="23" t="s">
        <v>85</v>
      </c>
      <c r="E3" s="89"/>
      <c r="F3" s="89"/>
      <c r="G3" s="89"/>
      <c r="H3" s="152">
        <v>8</v>
      </c>
      <c r="I3" s="152">
        <v>8</v>
      </c>
    </row>
    <row r="4" spans="1:9" ht="26.25" thickBot="1">
      <c r="A4" s="137" t="s">
        <v>220</v>
      </c>
      <c r="B4" s="141" t="s">
        <v>199</v>
      </c>
      <c r="C4" s="4"/>
      <c r="D4" s="388" t="s">
        <v>375</v>
      </c>
      <c r="E4" s="133"/>
      <c r="F4" s="133"/>
      <c r="G4" s="133"/>
      <c r="H4" s="133">
        <v>48</v>
      </c>
      <c r="I4" s="133">
        <v>48</v>
      </c>
    </row>
    <row r="5" spans="1:2" ht="15">
      <c r="A5" s="138" t="s">
        <v>329</v>
      </c>
      <c r="B5" s="142" t="s">
        <v>263</v>
      </c>
    </row>
    <row r="6" spans="1:2" ht="25.5">
      <c r="A6" s="138" t="s">
        <v>15</v>
      </c>
      <c r="B6" s="142" t="s">
        <v>264</v>
      </c>
    </row>
    <row r="7" spans="1:2" ht="15.75" thickBot="1">
      <c r="A7" s="139" t="s">
        <v>71</v>
      </c>
      <c r="B7" s="143">
        <v>6</v>
      </c>
    </row>
    <row r="8" spans="1:2" ht="25.5">
      <c r="A8" s="140" t="s">
        <v>9</v>
      </c>
      <c r="B8" s="119" t="s">
        <v>325</v>
      </c>
    </row>
    <row r="9" spans="1:2" ht="15">
      <c r="A9" s="137" t="s">
        <v>17</v>
      </c>
      <c r="B9" s="144" t="s">
        <v>265</v>
      </c>
    </row>
    <row r="10" spans="1:2" ht="15">
      <c r="A10" s="137" t="s">
        <v>220</v>
      </c>
      <c r="B10" s="145" t="s">
        <v>199</v>
      </c>
    </row>
    <row r="11" spans="1:2" ht="15">
      <c r="A11" s="138" t="s">
        <v>329</v>
      </c>
      <c r="B11" s="142" t="s">
        <v>263</v>
      </c>
    </row>
    <row r="12" spans="1:2" ht="25.5">
      <c r="A12" s="138" t="s">
        <v>15</v>
      </c>
      <c r="B12" s="142" t="s">
        <v>264</v>
      </c>
    </row>
    <row r="13" spans="1:2" ht="15.75" thickBot="1">
      <c r="A13" s="139" t="s">
        <v>71</v>
      </c>
      <c r="B13" s="143">
        <v>5</v>
      </c>
    </row>
    <row r="14" spans="1:2" ht="25.5">
      <c r="A14" s="140" t="s">
        <v>9</v>
      </c>
      <c r="B14" s="119" t="s">
        <v>326</v>
      </c>
    </row>
    <row r="15" spans="1:2" ht="15">
      <c r="A15" s="136" t="s">
        <v>266</v>
      </c>
      <c r="B15" s="121" t="s">
        <v>267</v>
      </c>
    </row>
    <row r="16" spans="1:2" ht="15">
      <c r="A16" s="137" t="s">
        <v>220</v>
      </c>
      <c r="B16" s="141" t="s">
        <v>201</v>
      </c>
    </row>
    <row r="17" spans="1:2" ht="15">
      <c r="A17" s="138" t="s">
        <v>329</v>
      </c>
      <c r="B17" s="142" t="s">
        <v>268</v>
      </c>
    </row>
    <row r="18" spans="1:2" ht="25.5">
      <c r="A18" s="138" t="s">
        <v>15</v>
      </c>
      <c r="B18" s="142" t="s">
        <v>264</v>
      </c>
    </row>
    <row r="19" spans="1:2" ht="15.75" thickBot="1">
      <c r="A19" s="139" t="s">
        <v>71</v>
      </c>
      <c r="B19" s="143">
        <v>11</v>
      </c>
    </row>
    <row r="20" spans="1:2" ht="25.5">
      <c r="A20" s="140" t="s">
        <v>9</v>
      </c>
      <c r="B20" s="119" t="s">
        <v>326</v>
      </c>
    </row>
    <row r="21" spans="1:2" ht="25.5">
      <c r="A21" s="137" t="s">
        <v>269</v>
      </c>
      <c r="B21" s="121" t="s">
        <v>270</v>
      </c>
    </row>
    <row r="22" spans="1:2" ht="15">
      <c r="A22" s="137" t="s">
        <v>220</v>
      </c>
      <c r="B22" s="141" t="s">
        <v>201</v>
      </c>
    </row>
    <row r="23" spans="1:2" ht="15">
      <c r="A23" s="138" t="s">
        <v>329</v>
      </c>
      <c r="B23" s="142" t="s">
        <v>268</v>
      </c>
    </row>
    <row r="24" spans="1:2" ht="25.5">
      <c r="A24" s="138" t="s">
        <v>15</v>
      </c>
      <c r="B24" s="142" t="s">
        <v>264</v>
      </c>
    </row>
    <row r="25" spans="1:2" ht="15.75" thickBot="1">
      <c r="A25" s="139" t="s">
        <v>71</v>
      </c>
      <c r="B25" s="143">
        <v>7</v>
      </c>
    </row>
    <row r="26" spans="1:2" ht="25.5">
      <c r="A26" s="140" t="s">
        <v>9</v>
      </c>
      <c r="B26" s="119" t="s">
        <v>328</v>
      </c>
    </row>
    <row r="27" spans="1:2" ht="15">
      <c r="A27" s="136" t="s">
        <v>271</v>
      </c>
      <c r="B27" s="121" t="s">
        <v>272</v>
      </c>
    </row>
    <row r="28" spans="1:2" ht="15">
      <c r="A28" s="137" t="s">
        <v>220</v>
      </c>
      <c r="B28" s="141" t="s">
        <v>201</v>
      </c>
    </row>
    <row r="29" spans="1:2" ht="28.5" customHeight="1">
      <c r="A29" s="138" t="s">
        <v>89</v>
      </c>
      <c r="B29" s="146" t="s">
        <v>376</v>
      </c>
    </row>
    <row r="30" spans="1:2" ht="25.5">
      <c r="A30" s="138" t="s">
        <v>15</v>
      </c>
      <c r="B30" s="142" t="s">
        <v>264</v>
      </c>
    </row>
    <row r="31" spans="1:2" ht="15.75" thickBot="1">
      <c r="A31" s="139" t="s">
        <v>71</v>
      </c>
      <c r="B31" s="143">
        <v>2</v>
      </c>
    </row>
    <row r="32" spans="1:2" ht="25.5">
      <c r="A32" s="140" t="s">
        <v>9</v>
      </c>
      <c r="B32" s="119" t="s">
        <v>327</v>
      </c>
    </row>
    <row r="33" spans="1:2" ht="15">
      <c r="A33" s="137" t="s">
        <v>273</v>
      </c>
      <c r="B33" s="144" t="s">
        <v>274</v>
      </c>
    </row>
    <row r="34" spans="1:2" ht="15">
      <c r="A34" s="137" t="s">
        <v>220</v>
      </c>
      <c r="B34" s="145" t="s">
        <v>203</v>
      </c>
    </row>
    <row r="35" spans="1:2" ht="15">
      <c r="A35" s="138" t="s">
        <v>329</v>
      </c>
      <c r="B35" s="142" t="s">
        <v>268</v>
      </c>
    </row>
    <row r="36" spans="1:2" ht="25.5">
      <c r="A36" s="138" t="s">
        <v>15</v>
      </c>
      <c r="B36" s="142" t="s">
        <v>264</v>
      </c>
    </row>
    <row r="37" spans="1:2" ht="15.75" thickBot="1">
      <c r="A37" s="139" t="s">
        <v>71</v>
      </c>
      <c r="B37" s="143">
        <v>13</v>
      </c>
    </row>
    <row r="38" spans="1:2" ht="25.5">
      <c r="A38" s="140" t="s">
        <v>9</v>
      </c>
      <c r="B38" s="119" t="s">
        <v>328</v>
      </c>
    </row>
    <row r="39" spans="1:2" ht="15">
      <c r="A39" s="136" t="s">
        <v>275</v>
      </c>
      <c r="B39" s="121" t="s">
        <v>276</v>
      </c>
    </row>
    <row r="40" spans="1:2" ht="15">
      <c r="A40" s="137" t="s">
        <v>220</v>
      </c>
      <c r="B40" s="141" t="s">
        <v>201</v>
      </c>
    </row>
    <row r="41" spans="1:2" ht="38.25">
      <c r="A41" s="138" t="s">
        <v>329</v>
      </c>
      <c r="B41" s="146" t="s">
        <v>277</v>
      </c>
    </row>
    <row r="42" spans="1:2" ht="25.5">
      <c r="A42" s="138" t="s">
        <v>15</v>
      </c>
      <c r="B42" s="142" t="s">
        <v>264</v>
      </c>
    </row>
    <row r="43" spans="1:2" ht="15.75" thickBot="1">
      <c r="A43" s="139" t="s">
        <v>71</v>
      </c>
      <c r="B43" s="143">
        <v>4</v>
      </c>
    </row>
    <row r="44" spans="1:2" ht="25.5">
      <c r="A44" s="140" t="s">
        <v>9</v>
      </c>
      <c r="B44" s="119" t="s">
        <v>328</v>
      </c>
    </row>
    <row r="45" spans="1:2" ht="15">
      <c r="A45" s="137" t="s">
        <v>278</v>
      </c>
      <c r="B45" s="121" t="s">
        <v>279</v>
      </c>
    </row>
    <row r="46" spans="1:2" ht="15">
      <c r="A46" s="137" t="s">
        <v>220</v>
      </c>
      <c r="B46" s="141" t="s">
        <v>201</v>
      </c>
    </row>
    <row r="47" spans="1:2" ht="38.25">
      <c r="A47" s="138" t="s">
        <v>329</v>
      </c>
      <c r="B47" s="146" t="s">
        <v>277</v>
      </c>
    </row>
    <row r="48" spans="1:2" ht="25.5">
      <c r="A48" s="45" t="s">
        <v>15</v>
      </c>
      <c r="B48" s="142" t="s">
        <v>264</v>
      </c>
    </row>
    <row r="49" spans="1:2" ht="15.75" thickBot="1">
      <c r="A49" s="35" t="s">
        <v>71</v>
      </c>
      <c r="B49" s="143">
        <v>0</v>
      </c>
    </row>
    <row r="50" spans="1:2" ht="15">
      <c r="A50" s="36"/>
      <c r="B50" s="27"/>
    </row>
    <row r="51" spans="1:2" ht="15">
      <c r="A51" s="432"/>
      <c r="B51" s="432"/>
    </row>
    <row r="52" spans="1:2" ht="15">
      <c r="A52" s="432"/>
      <c r="B52" s="432"/>
    </row>
  </sheetData>
  <sheetProtection password="CC5B" sheet="1" objects="1" scenarios="1"/>
  <mergeCells count="3">
    <mergeCell ref="A1:B1"/>
    <mergeCell ref="D1:I1"/>
    <mergeCell ref="A51:B52"/>
  </mergeCells>
  <printOptions/>
  <pageMargins left="0.1968503937007874" right="0.11811023622047245" top="0.7480314960629921" bottom="0.7480314960629921" header="0.31496062992125984" footer="0.31496062992125984"/>
  <pageSetup firstPageNumber="100" useFirstPageNumber="1" horizontalDpi="600" verticalDpi="600" orientation="portrait" paperSize="9" scale="6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 topLeftCell="A1">
      <selection activeCell="E15" sqref="E15"/>
    </sheetView>
  </sheetViews>
  <sheetFormatPr defaultColWidth="9.140625" defaultRowHeight="15"/>
  <cols>
    <col min="1" max="1" width="38.57421875" style="2" customWidth="1"/>
    <col min="2" max="2" width="51.28125" style="3" customWidth="1"/>
    <col min="3" max="3" width="9.140625" style="1" customWidth="1"/>
    <col min="4" max="4" width="35.00390625" style="1" bestFit="1" customWidth="1"/>
    <col min="5" max="5" width="9.140625" style="1" customWidth="1"/>
    <col min="6" max="6" width="10.28125" style="1" customWidth="1"/>
    <col min="7" max="7" width="11.00390625" style="1" customWidth="1"/>
    <col min="8" max="16384" width="9.140625" style="1" customWidth="1"/>
  </cols>
  <sheetData>
    <row r="1" spans="1:9" ht="34.5" customHeight="1">
      <c r="A1" s="427" t="s">
        <v>190</v>
      </c>
      <c r="B1" s="428"/>
      <c r="D1" s="424" t="s">
        <v>156</v>
      </c>
      <c r="E1" s="425"/>
      <c r="F1" s="425"/>
      <c r="G1" s="425"/>
      <c r="H1" s="425"/>
      <c r="I1" s="426"/>
    </row>
    <row r="2" spans="1:9" s="4" customFormat="1" ht="38.25" customHeight="1">
      <c r="A2" s="95" t="s">
        <v>247</v>
      </c>
      <c r="B2" s="14"/>
      <c r="D2" s="95" t="s">
        <v>247</v>
      </c>
      <c r="E2" s="30" t="s">
        <v>0</v>
      </c>
      <c r="F2" s="30" t="s">
        <v>2</v>
      </c>
      <c r="G2" s="30" t="s">
        <v>1</v>
      </c>
      <c r="H2" s="30" t="s">
        <v>3</v>
      </c>
      <c r="I2" s="58" t="s">
        <v>69</v>
      </c>
    </row>
    <row r="3" spans="1:9" s="4" customFormat="1" ht="15">
      <c r="A3" s="12" t="s">
        <v>16</v>
      </c>
      <c r="B3" s="24"/>
      <c r="D3" s="23" t="s">
        <v>85</v>
      </c>
      <c r="E3" s="6"/>
      <c r="F3" s="6"/>
      <c r="G3" s="6"/>
      <c r="H3" s="6"/>
      <c r="I3" s="90">
        <f>SUM(E3:H3)</f>
        <v>0</v>
      </c>
    </row>
    <row r="4" spans="1:9" s="4" customFormat="1" ht="13.5" thickBot="1">
      <c r="A4" s="59" t="s">
        <v>219</v>
      </c>
      <c r="B4" s="24"/>
      <c r="D4" s="33" t="s">
        <v>170</v>
      </c>
      <c r="E4" s="31"/>
      <c r="F4" s="31"/>
      <c r="G4" s="31"/>
      <c r="H4" s="31"/>
      <c r="I4" s="151">
        <f>SUM(E4:H4)</f>
        <v>0</v>
      </c>
    </row>
    <row r="5" spans="1:2" ht="15">
      <c r="A5" s="45" t="s">
        <v>18</v>
      </c>
      <c r="B5" s="22"/>
    </row>
    <row r="6" spans="1:2" ht="25.5">
      <c r="A6" s="45" t="s">
        <v>15</v>
      </c>
      <c r="B6" s="22"/>
    </row>
    <row r="7" spans="1:2" ht="15">
      <c r="A7" s="42" t="s">
        <v>71</v>
      </c>
      <c r="B7" s="22"/>
    </row>
    <row r="8" spans="1:2" ht="15">
      <c r="A8" s="59" t="s">
        <v>17</v>
      </c>
      <c r="B8" s="24"/>
    </row>
    <row r="9" spans="1:2" ht="15">
      <c r="A9" s="59" t="s">
        <v>219</v>
      </c>
      <c r="B9" s="24"/>
    </row>
    <row r="10" spans="1:2" ht="15">
      <c r="A10" s="45" t="s">
        <v>18</v>
      </c>
      <c r="B10" s="22"/>
    </row>
    <row r="11" spans="1:2" ht="25.5">
      <c r="A11" s="45" t="s">
        <v>15</v>
      </c>
      <c r="B11" s="22"/>
    </row>
    <row r="12" spans="1:2" ht="13.5" thickBot="1">
      <c r="A12" s="15" t="s">
        <v>71</v>
      </c>
      <c r="B12" s="60"/>
    </row>
  </sheetData>
  <sheetProtection password="CC5B" sheet="1" objects="1" scenarios="1"/>
  <mergeCells count="2">
    <mergeCell ref="A1:B1"/>
    <mergeCell ref="D1:I1"/>
  </mergeCells>
  <printOptions/>
  <pageMargins left="0.7086614173228347" right="0.7086614173228347" top="0.7480314960629921" bottom="0.7480314960629921" header="0.31496062992125984" footer="0.31496062992125984"/>
  <pageSetup firstPageNumber="101" useFirstPageNumber="1" fitToHeight="1" fitToWidth="1" horizontalDpi="600" verticalDpi="600" orientation="landscape" paperSize="9" scale="7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 topLeftCell="A1">
      <selection activeCell="C35" sqref="C35"/>
    </sheetView>
  </sheetViews>
  <sheetFormatPr defaultColWidth="9.140625" defaultRowHeight="15"/>
  <cols>
    <col min="1" max="1" width="47.8515625" style="2" customWidth="1"/>
    <col min="2" max="2" width="6.7109375" style="3" customWidth="1"/>
    <col min="3" max="4" width="8.28125" style="1" customWidth="1"/>
    <col min="5" max="5" width="7.7109375" style="1" customWidth="1"/>
    <col min="6" max="6" width="8.28125" style="1" customWidth="1"/>
    <col min="7" max="7" width="8.57421875" style="1" customWidth="1"/>
    <col min="8" max="8" width="7.421875" style="1" customWidth="1"/>
    <col min="9" max="9" width="7.00390625" style="1" customWidth="1"/>
    <col min="10" max="16384" width="9.140625" style="1" customWidth="1"/>
  </cols>
  <sheetData>
    <row r="1" spans="1:10" ht="25.5" customHeight="1">
      <c r="A1" s="390" t="s">
        <v>281</v>
      </c>
      <c r="B1" s="391"/>
      <c r="C1" s="391"/>
      <c r="D1" s="391"/>
      <c r="E1" s="391"/>
      <c r="F1" s="391"/>
      <c r="G1" s="391"/>
      <c r="H1" s="391"/>
      <c r="I1" s="391"/>
      <c r="J1" s="393"/>
    </row>
    <row r="2" spans="1:10" s="4" customFormat="1" ht="27" customHeight="1">
      <c r="A2" s="397" t="s">
        <v>247</v>
      </c>
      <c r="B2" s="438"/>
      <c r="C2" s="417" t="s">
        <v>46</v>
      </c>
      <c r="D2" s="417"/>
      <c r="E2" s="417"/>
      <c r="F2" s="417" t="s">
        <v>47</v>
      </c>
      <c r="G2" s="417"/>
      <c r="H2" s="417"/>
      <c r="I2" s="422" t="s">
        <v>48</v>
      </c>
      <c r="J2" s="435" t="s">
        <v>4</v>
      </c>
    </row>
    <row r="3" spans="1:10" s="4" customFormat="1" ht="25.5">
      <c r="A3" s="437"/>
      <c r="B3" s="439"/>
      <c r="C3" s="89" t="s">
        <v>50</v>
      </c>
      <c r="D3" s="89" t="s">
        <v>105</v>
      </c>
      <c r="E3" s="89" t="s">
        <v>106</v>
      </c>
      <c r="F3" s="89" t="s">
        <v>50</v>
      </c>
      <c r="G3" s="89" t="s">
        <v>105</v>
      </c>
      <c r="H3" s="89" t="s">
        <v>106</v>
      </c>
      <c r="I3" s="434"/>
      <c r="J3" s="436"/>
    </row>
    <row r="4" spans="1:10" s="2" customFormat="1" ht="15">
      <c r="A4" s="68" t="s">
        <v>195</v>
      </c>
      <c r="B4" s="69" t="s">
        <v>194</v>
      </c>
      <c r="C4" s="433"/>
      <c r="D4" s="433"/>
      <c r="E4" s="433"/>
      <c r="F4" s="433"/>
      <c r="G4" s="433"/>
      <c r="H4" s="433"/>
      <c r="I4" s="433"/>
      <c r="J4" s="9"/>
    </row>
    <row r="5" spans="1:10" ht="15">
      <c r="A5" s="45" t="s">
        <v>209</v>
      </c>
      <c r="B5" s="110" t="s">
        <v>196</v>
      </c>
      <c r="C5" s="43"/>
      <c r="D5" s="43"/>
      <c r="E5" s="43"/>
      <c r="F5" s="43"/>
      <c r="G5" s="43"/>
      <c r="H5" s="43"/>
      <c r="I5" s="43">
        <v>0</v>
      </c>
      <c r="J5" s="87">
        <f>SUM(C5:I5)</f>
        <v>0</v>
      </c>
    </row>
    <row r="6" spans="1:10" ht="15">
      <c r="A6" s="45" t="s">
        <v>210</v>
      </c>
      <c r="B6" s="110" t="s">
        <v>197</v>
      </c>
      <c r="C6" s="43">
        <v>0</v>
      </c>
      <c r="D6" s="43">
        <v>4</v>
      </c>
      <c r="E6" s="43">
        <v>14</v>
      </c>
      <c r="F6" s="43">
        <v>0</v>
      </c>
      <c r="G6" s="43">
        <v>1</v>
      </c>
      <c r="H6" s="43">
        <v>0</v>
      </c>
      <c r="I6" s="43">
        <v>0</v>
      </c>
      <c r="J6" s="87">
        <f aca="true" t="shared" si="0" ref="J6:J15">SUM(C6:I6)</f>
        <v>19</v>
      </c>
    </row>
    <row r="7" spans="1:10" ht="15">
      <c r="A7" s="45" t="s">
        <v>211</v>
      </c>
      <c r="B7" s="110" t="s">
        <v>198</v>
      </c>
      <c r="C7" s="43"/>
      <c r="D7" s="43"/>
      <c r="E7" s="43"/>
      <c r="F7" s="43"/>
      <c r="G7" s="43"/>
      <c r="H7" s="43"/>
      <c r="I7" s="43">
        <v>39</v>
      </c>
      <c r="J7" s="87">
        <f t="shared" si="0"/>
        <v>39</v>
      </c>
    </row>
    <row r="8" spans="1:10" ht="15">
      <c r="A8" s="45" t="s">
        <v>212</v>
      </c>
      <c r="B8" s="110" t="s">
        <v>199</v>
      </c>
      <c r="C8" s="43"/>
      <c r="D8" s="43">
        <v>1</v>
      </c>
      <c r="E8" s="43">
        <v>2</v>
      </c>
      <c r="F8" s="43"/>
      <c r="G8" s="43"/>
      <c r="H8" s="43"/>
      <c r="I8" s="43">
        <v>15</v>
      </c>
      <c r="J8" s="87">
        <f t="shared" si="0"/>
        <v>18</v>
      </c>
    </row>
    <row r="9" spans="1:10" ht="15">
      <c r="A9" s="45" t="s">
        <v>213</v>
      </c>
      <c r="B9" s="110" t="s">
        <v>200</v>
      </c>
      <c r="C9" s="43"/>
      <c r="D9" s="43"/>
      <c r="E9" s="43"/>
      <c r="F9" s="43"/>
      <c r="G9" s="43"/>
      <c r="H9" s="43"/>
      <c r="I9" s="43">
        <v>0</v>
      </c>
      <c r="J9" s="87">
        <f t="shared" si="0"/>
        <v>0</v>
      </c>
    </row>
    <row r="10" spans="1:10" ht="15">
      <c r="A10" s="45" t="s">
        <v>214</v>
      </c>
      <c r="B10" s="110" t="s">
        <v>201</v>
      </c>
      <c r="C10" s="43"/>
      <c r="D10" s="43"/>
      <c r="E10" s="43"/>
      <c r="F10" s="43"/>
      <c r="G10" s="43"/>
      <c r="H10" s="43"/>
      <c r="I10" s="43">
        <v>11</v>
      </c>
      <c r="J10" s="87">
        <f t="shared" si="0"/>
        <v>11</v>
      </c>
    </row>
    <row r="11" spans="1:10" ht="15">
      <c r="A11" s="45" t="s">
        <v>208</v>
      </c>
      <c r="B11" s="110" t="s">
        <v>202</v>
      </c>
      <c r="C11" s="43"/>
      <c r="D11" s="43"/>
      <c r="E11" s="43"/>
      <c r="F11" s="43"/>
      <c r="G11" s="43"/>
      <c r="H11" s="43"/>
      <c r="I11" s="43">
        <v>11</v>
      </c>
      <c r="J11" s="87">
        <f t="shared" si="0"/>
        <v>11</v>
      </c>
    </row>
    <row r="12" spans="1:10" ht="15">
      <c r="A12" s="45" t="s">
        <v>215</v>
      </c>
      <c r="B12" s="110" t="s">
        <v>203</v>
      </c>
      <c r="C12" s="43"/>
      <c r="D12" s="43"/>
      <c r="E12" s="43"/>
      <c r="F12" s="43"/>
      <c r="G12" s="43"/>
      <c r="H12" s="43"/>
      <c r="I12" s="43">
        <v>0</v>
      </c>
      <c r="J12" s="87">
        <f t="shared" si="0"/>
        <v>0</v>
      </c>
    </row>
    <row r="13" spans="1:10" ht="15">
      <c r="A13" s="45" t="s">
        <v>216</v>
      </c>
      <c r="B13" s="110" t="s">
        <v>204</v>
      </c>
      <c r="C13" s="43"/>
      <c r="D13" s="43"/>
      <c r="E13" s="43"/>
      <c r="F13" s="43"/>
      <c r="G13" s="43"/>
      <c r="H13" s="43"/>
      <c r="I13" s="43">
        <v>0</v>
      </c>
      <c r="J13" s="87">
        <f t="shared" si="0"/>
        <v>0</v>
      </c>
    </row>
    <row r="14" spans="1:10" ht="15">
      <c r="A14" s="45" t="s">
        <v>217</v>
      </c>
      <c r="B14" s="110" t="s">
        <v>205</v>
      </c>
      <c r="C14" s="43">
        <v>2</v>
      </c>
      <c r="D14" s="43">
        <v>1</v>
      </c>
      <c r="E14" s="43">
        <v>2</v>
      </c>
      <c r="F14" s="43">
        <v>1</v>
      </c>
      <c r="G14" s="43"/>
      <c r="H14" s="43"/>
      <c r="I14" s="43">
        <v>21</v>
      </c>
      <c r="J14" s="87">
        <f t="shared" si="0"/>
        <v>27</v>
      </c>
    </row>
    <row r="15" spans="1:10" ht="15">
      <c r="A15" s="45" t="s">
        <v>207</v>
      </c>
      <c r="B15" s="110" t="s">
        <v>206</v>
      </c>
      <c r="C15" s="149"/>
      <c r="D15" s="149"/>
      <c r="E15" s="149"/>
      <c r="F15" s="149"/>
      <c r="G15" s="149"/>
      <c r="H15" s="149"/>
      <c r="I15" s="149">
        <v>0</v>
      </c>
      <c r="J15" s="87">
        <f t="shared" si="0"/>
        <v>0</v>
      </c>
    </row>
    <row r="16" spans="1:10" ht="13.5" thickBot="1">
      <c r="A16" s="147" t="s">
        <v>4</v>
      </c>
      <c r="B16" s="148" t="s">
        <v>83</v>
      </c>
      <c r="C16" s="148">
        <f aca="true" t="shared" si="1" ref="C16:H16">SUM(C5:C15)</f>
        <v>2</v>
      </c>
      <c r="D16" s="148">
        <f t="shared" si="1"/>
        <v>6</v>
      </c>
      <c r="E16" s="148">
        <f t="shared" si="1"/>
        <v>18</v>
      </c>
      <c r="F16" s="148">
        <f t="shared" si="1"/>
        <v>1</v>
      </c>
      <c r="G16" s="148">
        <f t="shared" si="1"/>
        <v>1</v>
      </c>
      <c r="H16" s="148">
        <f t="shared" si="1"/>
        <v>0</v>
      </c>
      <c r="I16" s="148">
        <f>SUM(I5:I15)</f>
        <v>97</v>
      </c>
      <c r="J16" s="150">
        <f>SUM(J5:J15)</f>
        <v>125</v>
      </c>
    </row>
    <row r="18" ht="15">
      <c r="B18" s="1"/>
    </row>
  </sheetData>
  <sheetProtection password="CC5B" sheet="1" objects="1" scenarios="1"/>
  <mergeCells count="8">
    <mergeCell ref="A1:J1"/>
    <mergeCell ref="C2:E2"/>
    <mergeCell ref="F2:H2"/>
    <mergeCell ref="C4:I4"/>
    <mergeCell ref="I2:I3"/>
    <mergeCell ref="J2:J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102" useFirstPageNumber="1" fitToHeight="1" fitToWidth="1" horizontalDpi="600" verticalDpi="600" orientation="landscape" paperSize="9" r:id="rId1"/>
  <headerFooter>
    <oddFooter>&amp;C&amp;P</oddFooter>
  </headerFooter>
  <ignoredErrors>
    <ignoredError sqref="B5:B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G29" sqref="G29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6.140625" style="1" customWidth="1"/>
    <col min="4" max="4" width="8.28125" style="1" customWidth="1"/>
    <col min="5" max="5" width="7.421875" style="1" bestFit="1" customWidth="1"/>
    <col min="6" max="6" width="6.00390625" style="1" customWidth="1"/>
    <col min="7" max="7" width="8.57421875" style="1" customWidth="1"/>
    <col min="8" max="8" width="7.421875" style="1" customWidth="1"/>
    <col min="9" max="9" width="7.00390625" style="1" customWidth="1"/>
    <col min="10" max="10" width="9.140625" style="1" customWidth="1"/>
    <col min="11" max="11" width="22.8515625" style="1" customWidth="1"/>
    <col min="12" max="16384" width="9.140625" style="1" customWidth="1"/>
  </cols>
  <sheetData>
    <row r="1" spans="1:11" ht="25.5" customHeight="1">
      <c r="A1" s="416" t="s">
        <v>232</v>
      </c>
      <c r="B1" s="391"/>
      <c r="C1" s="391"/>
      <c r="D1" s="391"/>
      <c r="E1" s="391"/>
      <c r="F1" s="391"/>
      <c r="G1" s="391"/>
      <c r="H1" s="391"/>
      <c r="I1" s="391"/>
      <c r="J1" s="391"/>
      <c r="K1" s="393"/>
    </row>
    <row r="2" spans="1:11" s="4" customFormat="1" ht="38.25" customHeight="1">
      <c r="A2" s="397" t="s">
        <v>247</v>
      </c>
      <c r="B2" s="422"/>
      <c r="C2" s="417" t="s">
        <v>46</v>
      </c>
      <c r="D2" s="417"/>
      <c r="E2" s="417"/>
      <c r="F2" s="417" t="s">
        <v>47</v>
      </c>
      <c r="G2" s="417"/>
      <c r="H2" s="417"/>
      <c r="I2" s="422" t="s">
        <v>48</v>
      </c>
      <c r="J2" s="442" t="s">
        <v>4</v>
      </c>
      <c r="K2" s="444" t="s">
        <v>49</v>
      </c>
    </row>
    <row r="3" spans="1:11" s="4" customFormat="1" ht="30.75" customHeight="1">
      <c r="A3" s="437"/>
      <c r="B3" s="446"/>
      <c r="C3" s="89" t="s">
        <v>50</v>
      </c>
      <c r="D3" s="89" t="s">
        <v>105</v>
      </c>
      <c r="E3" s="89" t="s">
        <v>106</v>
      </c>
      <c r="F3" s="89" t="s">
        <v>50</v>
      </c>
      <c r="G3" s="89" t="s">
        <v>105</v>
      </c>
      <c r="H3" s="89" t="s">
        <v>106</v>
      </c>
      <c r="I3" s="434"/>
      <c r="J3" s="443"/>
      <c r="K3" s="445"/>
    </row>
    <row r="4" spans="1:11" s="2" customFormat="1" ht="15">
      <c r="A4" s="68" t="s">
        <v>195</v>
      </c>
      <c r="B4" s="111" t="s">
        <v>194</v>
      </c>
      <c r="C4" s="441"/>
      <c r="D4" s="441"/>
      <c r="E4" s="441"/>
      <c r="F4" s="441"/>
      <c r="G4" s="441"/>
      <c r="H4" s="441"/>
      <c r="I4" s="441"/>
      <c r="J4" s="153"/>
      <c r="K4" s="154"/>
    </row>
    <row r="5" spans="1:11" ht="15">
      <c r="A5" s="45" t="s">
        <v>209</v>
      </c>
      <c r="B5" s="112" t="s">
        <v>196</v>
      </c>
      <c r="C5" s="152"/>
      <c r="D5" s="152"/>
      <c r="E5" s="152"/>
      <c r="F5" s="152"/>
      <c r="G5" s="152"/>
      <c r="H5" s="152"/>
      <c r="I5" s="152"/>
      <c r="J5" s="155"/>
      <c r="K5" s="156"/>
    </row>
    <row r="6" spans="1:11" ht="15">
      <c r="A6" s="45" t="s">
        <v>210</v>
      </c>
      <c r="B6" s="112" t="s">
        <v>197</v>
      </c>
      <c r="C6" s="152"/>
      <c r="D6" s="152">
        <v>35</v>
      </c>
      <c r="E6" s="163">
        <v>1142</v>
      </c>
      <c r="F6" s="152"/>
      <c r="G6" s="152">
        <v>52</v>
      </c>
      <c r="H6" s="152"/>
      <c r="I6" s="152"/>
      <c r="J6" s="155">
        <v>1229</v>
      </c>
      <c r="K6" s="156">
        <v>179</v>
      </c>
    </row>
    <row r="7" spans="1:11" ht="15">
      <c r="A7" s="45" t="s">
        <v>211</v>
      </c>
      <c r="B7" s="112" t="s">
        <v>198</v>
      </c>
      <c r="C7" s="152"/>
      <c r="D7" s="152"/>
      <c r="E7" s="152"/>
      <c r="F7" s="152"/>
      <c r="G7" s="152"/>
      <c r="H7" s="152"/>
      <c r="I7" s="163">
        <v>1111</v>
      </c>
      <c r="J7" s="164">
        <v>1111</v>
      </c>
      <c r="K7" s="156"/>
    </row>
    <row r="8" spans="1:11" ht="15">
      <c r="A8" s="45" t="s">
        <v>212</v>
      </c>
      <c r="B8" s="112" t="s">
        <v>199</v>
      </c>
      <c r="C8" s="152"/>
      <c r="D8" s="152">
        <v>56</v>
      </c>
      <c r="E8" s="152">
        <v>4</v>
      </c>
      <c r="F8" s="152"/>
      <c r="G8" s="152"/>
      <c r="H8" s="152"/>
      <c r="I8" s="152">
        <v>160</v>
      </c>
      <c r="J8" s="155">
        <v>220</v>
      </c>
      <c r="K8" s="156"/>
    </row>
    <row r="9" spans="1:11" ht="15">
      <c r="A9" s="45" t="s">
        <v>213</v>
      </c>
      <c r="B9" s="112" t="s">
        <v>200</v>
      </c>
      <c r="C9" s="152"/>
      <c r="D9" s="152"/>
      <c r="E9" s="152"/>
      <c r="F9" s="152"/>
      <c r="G9" s="152"/>
      <c r="H9" s="152"/>
      <c r="I9" s="152"/>
      <c r="J9" s="155"/>
      <c r="K9" s="156"/>
    </row>
    <row r="10" spans="1:11" ht="15">
      <c r="A10" s="45" t="s">
        <v>214</v>
      </c>
      <c r="B10" s="112" t="s">
        <v>201</v>
      </c>
      <c r="C10" s="152"/>
      <c r="D10" s="152"/>
      <c r="E10" s="152"/>
      <c r="F10" s="152"/>
      <c r="G10" s="152"/>
      <c r="H10" s="152"/>
      <c r="I10" s="152">
        <v>702</v>
      </c>
      <c r="J10" s="155">
        <v>702</v>
      </c>
      <c r="K10" s="156"/>
    </row>
    <row r="11" spans="1:11" ht="15">
      <c r="A11" s="45" t="s">
        <v>208</v>
      </c>
      <c r="B11" s="112" t="s">
        <v>202</v>
      </c>
      <c r="C11" s="152"/>
      <c r="D11" s="152"/>
      <c r="E11" s="152"/>
      <c r="F11" s="152"/>
      <c r="G11" s="152"/>
      <c r="H11" s="152"/>
      <c r="I11" s="152">
        <v>109</v>
      </c>
      <c r="J11" s="155">
        <v>109</v>
      </c>
      <c r="K11" s="156"/>
    </row>
    <row r="12" spans="1:11" ht="15">
      <c r="A12" s="45" t="s">
        <v>215</v>
      </c>
      <c r="B12" s="112" t="s">
        <v>203</v>
      </c>
      <c r="C12" s="152"/>
      <c r="D12" s="152"/>
      <c r="E12" s="152"/>
      <c r="F12" s="152"/>
      <c r="G12" s="152"/>
      <c r="H12" s="152"/>
      <c r="I12" s="152"/>
      <c r="J12" s="155"/>
      <c r="K12" s="156"/>
    </row>
    <row r="13" spans="1:11" ht="15">
      <c r="A13" s="45" t="s">
        <v>216</v>
      </c>
      <c r="B13" s="112" t="s">
        <v>204</v>
      </c>
      <c r="C13" s="152"/>
      <c r="D13" s="152"/>
      <c r="E13" s="152"/>
      <c r="F13" s="152"/>
      <c r="G13" s="152"/>
      <c r="H13" s="152"/>
      <c r="I13" s="152"/>
      <c r="J13" s="155"/>
      <c r="K13" s="156"/>
    </row>
    <row r="14" spans="1:11" ht="15">
      <c r="A14" s="45" t="s">
        <v>217</v>
      </c>
      <c r="B14" s="112" t="s">
        <v>205</v>
      </c>
      <c r="C14" s="152">
        <v>51</v>
      </c>
      <c r="D14" s="152">
        <v>60</v>
      </c>
      <c r="E14" s="152">
        <v>35</v>
      </c>
      <c r="F14" s="152">
        <v>6</v>
      </c>
      <c r="G14" s="152"/>
      <c r="H14" s="152"/>
      <c r="I14" s="152">
        <v>402</v>
      </c>
      <c r="J14" s="155">
        <f>I14+152</f>
        <v>554</v>
      </c>
      <c r="K14" s="156">
        <v>13</v>
      </c>
    </row>
    <row r="15" spans="1:11" ht="15">
      <c r="A15" s="45" t="s">
        <v>207</v>
      </c>
      <c r="B15" s="112" t="s">
        <v>206</v>
      </c>
      <c r="C15" s="157"/>
      <c r="D15" s="157"/>
      <c r="E15" s="157"/>
      <c r="F15" s="157"/>
      <c r="G15" s="157"/>
      <c r="H15" s="157"/>
      <c r="I15" s="157"/>
      <c r="J15" s="158"/>
      <c r="K15" s="159"/>
    </row>
    <row r="16" spans="1:11" ht="13.5" thickBot="1">
      <c r="A16" s="160" t="s">
        <v>4</v>
      </c>
      <c r="B16" s="161" t="s">
        <v>83</v>
      </c>
      <c r="C16" s="161">
        <v>51</v>
      </c>
      <c r="D16" s="161">
        <v>151</v>
      </c>
      <c r="E16" s="165">
        <v>1181</v>
      </c>
      <c r="F16" s="161">
        <v>6</v>
      </c>
      <c r="G16" s="161">
        <v>52</v>
      </c>
      <c r="H16" s="161"/>
      <c r="I16" s="161">
        <v>837</v>
      </c>
      <c r="J16" s="165">
        <v>3925</v>
      </c>
      <c r="K16" s="162">
        <v>192</v>
      </c>
    </row>
    <row r="18" spans="1:11" ht="30" customHeight="1">
      <c r="A18" s="440"/>
      <c r="B18" s="440"/>
      <c r="C18" s="440"/>
      <c r="D18" s="440"/>
      <c r="E18" s="440"/>
      <c r="F18" s="440"/>
      <c r="G18" s="440"/>
      <c r="H18" s="440"/>
      <c r="I18" s="440"/>
      <c r="J18" s="440"/>
      <c r="K18" s="440"/>
    </row>
  </sheetData>
  <sheetProtection password="CC5B" sheet="1" objects="1" scenarios="1"/>
  <mergeCells count="10">
    <mergeCell ref="A18:K18"/>
    <mergeCell ref="C4:I4"/>
    <mergeCell ref="A1:K1"/>
    <mergeCell ref="C2:E2"/>
    <mergeCell ref="F2:H2"/>
    <mergeCell ref="I2:I3"/>
    <mergeCell ref="J2:J3"/>
    <mergeCell ref="K2:K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103" useFirstPageNumber="1" horizontalDpi="600" verticalDpi="600" orientation="landscape" paperSize="9" scale="95" r:id="rId1"/>
  <headerFooter>
    <oddFooter>&amp;C&amp;P</oddFooter>
  </headerFooter>
  <ignoredErrors>
    <ignoredError sqref="B5:B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selection activeCell="A27" sqref="A27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12.57421875" style="1" customWidth="1"/>
    <col min="4" max="4" width="8.8515625" style="1" customWidth="1"/>
    <col min="5" max="5" width="7.421875" style="1" bestFit="1" customWidth="1"/>
    <col min="6" max="6" width="7.421875" style="1" customWidth="1"/>
    <col min="7" max="7" width="12.57421875" style="1" customWidth="1"/>
    <col min="8" max="8" width="9.28125" style="1" customWidth="1"/>
    <col min="9" max="9" width="7.421875" style="1" customWidth="1"/>
    <col min="10" max="16384" width="9.140625" style="1" customWidth="1"/>
  </cols>
  <sheetData>
    <row r="1" spans="1:10" ht="25.5" customHeight="1">
      <c r="A1" s="416" t="s">
        <v>244</v>
      </c>
      <c r="B1" s="391"/>
      <c r="C1" s="391"/>
      <c r="D1" s="391"/>
      <c r="E1" s="391"/>
      <c r="F1" s="391"/>
      <c r="G1" s="391"/>
      <c r="H1" s="391"/>
      <c r="I1" s="391"/>
      <c r="J1" s="393"/>
    </row>
    <row r="2" spans="1:10" s="4" customFormat="1" ht="15" customHeight="1">
      <c r="A2" s="397" t="s">
        <v>247</v>
      </c>
      <c r="B2" s="422"/>
      <c r="C2" s="417" t="s">
        <v>242</v>
      </c>
      <c r="D2" s="417"/>
      <c r="E2" s="417"/>
      <c r="F2" s="435" t="s">
        <v>4</v>
      </c>
      <c r="G2" s="419" t="s">
        <v>245</v>
      </c>
      <c r="H2" s="417"/>
      <c r="I2" s="417"/>
      <c r="J2" s="435" t="s">
        <v>4</v>
      </c>
    </row>
    <row r="3" spans="1:10" s="4" customFormat="1" ht="45" customHeight="1">
      <c r="A3" s="447"/>
      <c r="B3" s="446"/>
      <c r="C3" s="89" t="s">
        <v>243</v>
      </c>
      <c r="D3" s="89" t="s">
        <v>246</v>
      </c>
      <c r="E3" s="80" t="s">
        <v>48</v>
      </c>
      <c r="F3" s="436"/>
      <c r="G3" s="88" t="s">
        <v>243</v>
      </c>
      <c r="H3" s="89" t="s">
        <v>246</v>
      </c>
      <c r="I3" s="80" t="s">
        <v>48</v>
      </c>
      <c r="J3" s="448"/>
    </row>
    <row r="4" spans="1:10" s="2" customFormat="1" ht="15">
      <c r="A4" s="68" t="s">
        <v>195</v>
      </c>
      <c r="B4" s="111" t="s">
        <v>194</v>
      </c>
      <c r="C4" s="166"/>
      <c r="D4" s="166"/>
      <c r="E4" s="166"/>
      <c r="F4" s="167"/>
      <c r="G4" s="168"/>
      <c r="H4" s="166"/>
      <c r="I4" s="166"/>
      <c r="J4" s="167"/>
    </row>
    <row r="5" spans="1:10" ht="15">
      <c r="A5" s="45" t="s">
        <v>209</v>
      </c>
      <c r="B5" s="112" t="s">
        <v>196</v>
      </c>
      <c r="C5" s="152"/>
      <c r="D5" s="152"/>
      <c r="E5" s="152"/>
      <c r="F5" s="169">
        <f>SUM(C5:E5)</f>
        <v>0</v>
      </c>
      <c r="G5" s="170"/>
      <c r="H5" s="152"/>
      <c r="I5" s="152"/>
      <c r="J5" s="169">
        <v>0</v>
      </c>
    </row>
    <row r="6" spans="1:10" ht="15">
      <c r="A6" s="45" t="s">
        <v>210</v>
      </c>
      <c r="B6" s="112" t="s">
        <v>197</v>
      </c>
      <c r="C6" s="152"/>
      <c r="D6" s="152"/>
      <c r="E6" s="152"/>
      <c r="F6" s="169">
        <f aca="true" t="shared" si="0" ref="F6:F16">SUM(C6:E6)</f>
        <v>0</v>
      </c>
      <c r="G6" s="170"/>
      <c r="H6" s="152"/>
      <c r="I6" s="152"/>
      <c r="J6" s="169">
        <v>0</v>
      </c>
    </row>
    <row r="7" spans="1:10" ht="15">
      <c r="A7" s="45" t="s">
        <v>211</v>
      </c>
      <c r="B7" s="112" t="s">
        <v>198</v>
      </c>
      <c r="C7" s="152"/>
      <c r="D7" s="152"/>
      <c r="E7" s="152"/>
      <c r="F7" s="169">
        <f t="shared" si="0"/>
        <v>0</v>
      </c>
      <c r="G7" s="170"/>
      <c r="H7" s="152"/>
      <c r="I7" s="152"/>
      <c r="J7" s="169">
        <v>0</v>
      </c>
    </row>
    <row r="8" spans="1:10" ht="15">
      <c r="A8" s="45" t="s">
        <v>212</v>
      </c>
      <c r="B8" s="112" t="s">
        <v>199</v>
      </c>
      <c r="C8" s="152"/>
      <c r="D8" s="152"/>
      <c r="E8" s="152"/>
      <c r="F8" s="169">
        <f t="shared" si="0"/>
        <v>0</v>
      </c>
      <c r="G8" s="170"/>
      <c r="H8" s="152"/>
      <c r="I8" s="152"/>
      <c r="J8" s="169">
        <v>0</v>
      </c>
    </row>
    <row r="9" spans="1:10" ht="15">
      <c r="A9" s="45" t="s">
        <v>213</v>
      </c>
      <c r="B9" s="112" t="s">
        <v>200</v>
      </c>
      <c r="C9" s="152"/>
      <c r="D9" s="152"/>
      <c r="E9" s="152"/>
      <c r="F9" s="169">
        <f t="shared" si="0"/>
        <v>0</v>
      </c>
      <c r="G9" s="170"/>
      <c r="H9" s="152"/>
      <c r="I9" s="152"/>
      <c r="J9" s="169">
        <v>0</v>
      </c>
    </row>
    <row r="10" spans="1:10" ht="15">
      <c r="A10" s="45" t="s">
        <v>214</v>
      </c>
      <c r="B10" s="112" t="s">
        <v>201</v>
      </c>
      <c r="C10" s="152"/>
      <c r="D10" s="152"/>
      <c r="E10" s="152"/>
      <c r="F10" s="169">
        <f t="shared" si="0"/>
        <v>0</v>
      </c>
      <c r="G10" s="170"/>
      <c r="H10" s="152"/>
      <c r="I10" s="152"/>
      <c r="J10" s="169">
        <v>0</v>
      </c>
    </row>
    <row r="11" spans="1:10" ht="15">
      <c r="A11" s="45" t="s">
        <v>208</v>
      </c>
      <c r="B11" s="112" t="s">
        <v>202</v>
      </c>
      <c r="C11" s="152"/>
      <c r="D11" s="152"/>
      <c r="E11" s="152"/>
      <c r="F11" s="169">
        <f t="shared" si="0"/>
        <v>0</v>
      </c>
      <c r="G11" s="170"/>
      <c r="H11" s="152"/>
      <c r="I11" s="152"/>
      <c r="J11" s="169">
        <v>0</v>
      </c>
    </row>
    <row r="12" spans="1:10" ht="15">
      <c r="A12" s="45" t="s">
        <v>215</v>
      </c>
      <c r="B12" s="112" t="s">
        <v>203</v>
      </c>
      <c r="C12" s="152"/>
      <c r="D12" s="152"/>
      <c r="E12" s="152"/>
      <c r="F12" s="169">
        <f t="shared" si="0"/>
        <v>0</v>
      </c>
      <c r="G12" s="170"/>
      <c r="H12" s="152"/>
      <c r="I12" s="152"/>
      <c r="J12" s="169">
        <v>0</v>
      </c>
    </row>
    <row r="13" spans="1:10" ht="15">
      <c r="A13" s="45" t="s">
        <v>216</v>
      </c>
      <c r="B13" s="112" t="s">
        <v>204</v>
      </c>
      <c r="C13" s="152"/>
      <c r="D13" s="152"/>
      <c r="E13" s="152"/>
      <c r="F13" s="169">
        <f t="shared" si="0"/>
        <v>0</v>
      </c>
      <c r="G13" s="170"/>
      <c r="H13" s="152"/>
      <c r="I13" s="152"/>
      <c r="J13" s="169">
        <v>0</v>
      </c>
    </row>
    <row r="14" spans="1:10" ht="15">
      <c r="A14" s="45" t="s">
        <v>217</v>
      </c>
      <c r="B14" s="112" t="s">
        <v>205</v>
      </c>
      <c r="C14" s="152"/>
      <c r="D14" s="152"/>
      <c r="E14" s="152"/>
      <c r="F14" s="169">
        <f t="shared" si="0"/>
        <v>0</v>
      </c>
      <c r="G14" s="170"/>
      <c r="H14" s="152"/>
      <c r="I14" s="152"/>
      <c r="J14" s="169">
        <v>0</v>
      </c>
    </row>
    <row r="15" spans="1:10" ht="15">
      <c r="A15" s="45" t="s">
        <v>207</v>
      </c>
      <c r="B15" s="112" t="s">
        <v>206</v>
      </c>
      <c r="C15" s="157"/>
      <c r="D15" s="157"/>
      <c r="E15" s="157"/>
      <c r="F15" s="171">
        <f t="shared" si="0"/>
        <v>0</v>
      </c>
      <c r="G15" s="172"/>
      <c r="H15" s="157"/>
      <c r="I15" s="157"/>
      <c r="J15" s="171">
        <v>0</v>
      </c>
    </row>
    <row r="16" spans="1:10" ht="13.5" thickBot="1">
      <c r="A16" s="160" t="s">
        <v>4</v>
      </c>
      <c r="B16" s="161" t="s">
        <v>83</v>
      </c>
      <c r="C16" s="161">
        <f>SUM(C5:C15)</f>
        <v>0</v>
      </c>
      <c r="D16" s="161">
        <f aca="true" t="shared" si="1" ref="D16:E16">SUM(D5:D15)</f>
        <v>0</v>
      </c>
      <c r="E16" s="161">
        <f t="shared" si="1"/>
        <v>0</v>
      </c>
      <c r="F16" s="162">
        <f t="shared" si="0"/>
        <v>0</v>
      </c>
      <c r="G16" s="173">
        <v>0</v>
      </c>
      <c r="H16" s="161">
        <v>0</v>
      </c>
      <c r="I16" s="161">
        <v>0</v>
      </c>
      <c r="J16" s="162">
        <v>0</v>
      </c>
    </row>
    <row r="18" spans="1:10" ht="30" customHeight="1">
      <c r="A18" s="440"/>
      <c r="B18" s="440"/>
      <c r="C18" s="440"/>
      <c r="D18" s="440"/>
      <c r="E18" s="440"/>
      <c r="F18" s="440"/>
      <c r="G18" s="440"/>
      <c r="H18" s="440"/>
      <c r="I18" s="440"/>
      <c r="J18" s="440"/>
    </row>
  </sheetData>
  <sheetProtection password="CC5B" sheet="1" objects="1" scenarios="1"/>
  <mergeCells count="8">
    <mergeCell ref="A18:J18"/>
    <mergeCell ref="F2:F3"/>
    <mergeCell ref="A1:J1"/>
    <mergeCell ref="C2:E2"/>
    <mergeCell ref="G2:I2"/>
    <mergeCell ref="A2:A3"/>
    <mergeCell ref="B2:B3"/>
    <mergeCell ref="J2:J3"/>
  </mergeCells>
  <printOptions/>
  <pageMargins left="0.7086614173228347" right="0.7086614173228347" top="0.7480314960629921" bottom="0.7480314960629921" header="0.31496062992125984" footer="0.31496062992125984"/>
  <pageSetup firstPageNumber="104" useFirstPageNumber="1" horizontalDpi="600" verticalDpi="600" orientation="landscape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 topLeftCell="A31">
      <selection activeCell="P31" sqref="P31"/>
    </sheetView>
  </sheetViews>
  <sheetFormatPr defaultColWidth="9.140625" defaultRowHeight="15"/>
  <cols>
    <col min="1" max="1" width="47.8515625" style="2" customWidth="1"/>
    <col min="2" max="2" width="6.7109375" style="109" customWidth="1"/>
    <col min="3" max="3" width="8.28125" style="109" customWidth="1"/>
    <col min="4" max="4" width="6.8515625" style="109" customWidth="1"/>
    <col min="5" max="5" width="8.57421875" style="109" customWidth="1"/>
    <col min="6" max="6" width="7.421875" style="109" customWidth="1"/>
    <col min="7" max="7" width="8.7109375" style="109" customWidth="1"/>
    <col min="8" max="8" width="7.00390625" style="109" customWidth="1"/>
    <col min="9" max="11" width="9.140625" style="109" customWidth="1"/>
    <col min="12" max="16384" width="9.140625" style="1" customWidth="1"/>
  </cols>
  <sheetData>
    <row r="1" spans="1:11" ht="33.75" customHeight="1">
      <c r="A1" s="449" t="s">
        <v>143</v>
      </c>
      <c r="B1" s="450"/>
      <c r="C1" s="450"/>
      <c r="D1" s="450"/>
      <c r="E1" s="450"/>
      <c r="F1" s="450"/>
      <c r="G1" s="450"/>
      <c r="H1" s="450"/>
      <c r="I1" s="450"/>
      <c r="J1" s="450"/>
      <c r="K1" s="428"/>
    </row>
    <row r="2" spans="1:11" s="4" customFormat="1" ht="38.25" customHeight="1">
      <c r="A2" s="397" t="s">
        <v>247</v>
      </c>
      <c r="B2" s="422"/>
      <c r="C2" s="417" t="s">
        <v>0</v>
      </c>
      <c r="D2" s="417"/>
      <c r="E2" s="417" t="s">
        <v>2</v>
      </c>
      <c r="F2" s="417"/>
      <c r="G2" s="417" t="s">
        <v>1</v>
      </c>
      <c r="H2" s="417"/>
      <c r="I2" s="418" t="s">
        <v>3</v>
      </c>
      <c r="J2" s="419"/>
      <c r="K2" s="16" t="s">
        <v>4</v>
      </c>
    </row>
    <row r="3" spans="1:11" s="4" customFormat="1" ht="13.5" customHeight="1" thickBot="1">
      <c r="A3" s="421"/>
      <c r="B3" s="423"/>
      <c r="C3" s="174" t="s">
        <v>7</v>
      </c>
      <c r="D3" s="174" t="s">
        <v>8</v>
      </c>
      <c r="E3" s="174" t="s">
        <v>7</v>
      </c>
      <c r="F3" s="174" t="s">
        <v>8</v>
      </c>
      <c r="G3" s="174" t="s">
        <v>7</v>
      </c>
      <c r="H3" s="174" t="s">
        <v>8</v>
      </c>
      <c r="I3" s="174" t="s">
        <v>7</v>
      </c>
      <c r="J3" s="174" t="s">
        <v>8</v>
      </c>
      <c r="K3" s="175"/>
    </row>
    <row r="4" spans="1:11" ht="15">
      <c r="A4" s="404" t="s">
        <v>248</v>
      </c>
      <c r="B4" s="405"/>
      <c r="C4" s="405"/>
      <c r="D4" s="405"/>
      <c r="E4" s="405"/>
      <c r="F4" s="405"/>
      <c r="G4" s="405"/>
      <c r="H4" s="405"/>
      <c r="I4" s="405"/>
      <c r="J4" s="405"/>
      <c r="K4" s="420"/>
    </row>
    <row r="5" spans="1:11" ht="15">
      <c r="A5" s="68" t="s">
        <v>195</v>
      </c>
      <c r="B5" s="111" t="s">
        <v>194</v>
      </c>
      <c r="C5" s="413"/>
      <c r="D5" s="414"/>
      <c r="E5" s="414"/>
      <c r="F5" s="414"/>
      <c r="G5" s="414"/>
      <c r="H5" s="414"/>
      <c r="I5" s="414"/>
      <c r="J5" s="414"/>
      <c r="K5" s="415"/>
    </row>
    <row r="6" spans="1:11" ht="15">
      <c r="A6" s="45" t="s">
        <v>209</v>
      </c>
      <c r="B6" s="112" t="s">
        <v>196</v>
      </c>
      <c r="C6" s="152"/>
      <c r="D6" s="152"/>
      <c r="E6" s="152"/>
      <c r="F6" s="152"/>
      <c r="G6" s="152"/>
      <c r="H6" s="152"/>
      <c r="I6" s="152"/>
      <c r="J6" s="176"/>
      <c r="K6" s="169">
        <f>SUM(C6:J6)</f>
        <v>0</v>
      </c>
    </row>
    <row r="7" spans="1:11" ht="15">
      <c r="A7" s="45" t="s">
        <v>210</v>
      </c>
      <c r="B7" s="112" t="s">
        <v>197</v>
      </c>
      <c r="C7" s="152"/>
      <c r="D7" s="152"/>
      <c r="E7" s="152"/>
      <c r="F7" s="152"/>
      <c r="G7" s="152"/>
      <c r="H7" s="152"/>
      <c r="I7" s="152"/>
      <c r="J7" s="176"/>
      <c r="K7" s="169">
        <f aca="true" t="shared" si="0" ref="K7:K19">SUM(C7:J7)</f>
        <v>0</v>
      </c>
    </row>
    <row r="8" spans="1:11" ht="15">
      <c r="A8" s="45" t="s">
        <v>211</v>
      </c>
      <c r="B8" s="112" t="s">
        <v>198</v>
      </c>
      <c r="C8" s="152"/>
      <c r="D8" s="152"/>
      <c r="E8" s="152"/>
      <c r="F8" s="152"/>
      <c r="G8" s="152"/>
      <c r="H8" s="152"/>
      <c r="I8" s="152"/>
      <c r="J8" s="176"/>
      <c r="K8" s="169">
        <f t="shared" si="0"/>
        <v>0</v>
      </c>
    </row>
    <row r="9" spans="1:11" ht="15">
      <c r="A9" s="45" t="s">
        <v>212</v>
      </c>
      <c r="B9" s="112" t="s">
        <v>199</v>
      </c>
      <c r="C9" s="152">
        <v>191</v>
      </c>
      <c r="D9" s="152">
        <v>75</v>
      </c>
      <c r="E9" s="152"/>
      <c r="F9" s="152"/>
      <c r="G9" s="152">
        <v>59</v>
      </c>
      <c r="H9" s="152"/>
      <c r="I9" s="152">
        <v>27</v>
      </c>
      <c r="J9" s="176">
        <v>12</v>
      </c>
      <c r="K9" s="169">
        <f t="shared" si="0"/>
        <v>364</v>
      </c>
    </row>
    <row r="10" spans="1:11" ht="15">
      <c r="A10" s="45" t="s">
        <v>213</v>
      </c>
      <c r="B10" s="112" t="s">
        <v>200</v>
      </c>
      <c r="C10" s="152">
        <v>234</v>
      </c>
      <c r="D10" s="152">
        <v>102</v>
      </c>
      <c r="E10" s="152"/>
      <c r="F10" s="152"/>
      <c r="G10" s="152">
        <v>72</v>
      </c>
      <c r="H10" s="152"/>
      <c r="I10" s="152"/>
      <c r="J10" s="176"/>
      <c r="K10" s="169">
        <f t="shared" si="0"/>
        <v>408</v>
      </c>
    </row>
    <row r="11" spans="1:11" ht="15">
      <c r="A11" s="45" t="s">
        <v>214</v>
      </c>
      <c r="B11" s="112" t="s">
        <v>201</v>
      </c>
      <c r="C11" s="152"/>
      <c r="D11" s="152"/>
      <c r="E11" s="152"/>
      <c r="F11" s="152"/>
      <c r="G11" s="152"/>
      <c r="H11" s="152"/>
      <c r="I11" s="152"/>
      <c r="J11" s="176"/>
      <c r="K11" s="169">
        <f t="shared" si="0"/>
        <v>0</v>
      </c>
    </row>
    <row r="12" spans="1:11" ht="15">
      <c r="A12" s="45" t="s">
        <v>208</v>
      </c>
      <c r="B12" s="112" t="s">
        <v>202</v>
      </c>
      <c r="C12" s="152"/>
      <c r="D12" s="152"/>
      <c r="E12" s="152"/>
      <c r="F12" s="152"/>
      <c r="G12" s="152"/>
      <c r="H12" s="152"/>
      <c r="I12" s="152"/>
      <c r="J12" s="176"/>
      <c r="K12" s="169">
        <f t="shared" si="0"/>
        <v>0</v>
      </c>
    </row>
    <row r="13" spans="1:11" ht="15">
      <c r="A13" s="45" t="s">
        <v>215</v>
      </c>
      <c r="B13" s="112" t="s">
        <v>203</v>
      </c>
      <c r="C13" s="152"/>
      <c r="D13" s="152"/>
      <c r="E13" s="152"/>
      <c r="F13" s="152"/>
      <c r="G13" s="152"/>
      <c r="H13" s="152"/>
      <c r="I13" s="152"/>
      <c r="J13" s="176"/>
      <c r="K13" s="169">
        <f t="shared" si="0"/>
        <v>0</v>
      </c>
    </row>
    <row r="14" spans="1:11" ht="15">
      <c r="A14" s="45" t="s">
        <v>216</v>
      </c>
      <c r="B14" s="112" t="s">
        <v>204</v>
      </c>
      <c r="C14" s="152"/>
      <c r="D14" s="152"/>
      <c r="E14" s="152"/>
      <c r="F14" s="152"/>
      <c r="G14" s="152"/>
      <c r="H14" s="152"/>
      <c r="I14" s="152"/>
      <c r="J14" s="176"/>
      <c r="K14" s="169">
        <f t="shared" si="0"/>
        <v>0</v>
      </c>
    </row>
    <row r="15" spans="1:11" ht="15">
      <c r="A15" s="45" t="s">
        <v>217</v>
      </c>
      <c r="B15" s="112" t="s">
        <v>205</v>
      </c>
      <c r="C15" s="152">
        <v>242</v>
      </c>
      <c r="D15" s="152">
        <v>195</v>
      </c>
      <c r="E15" s="152"/>
      <c r="F15" s="152"/>
      <c r="G15" s="152">
        <v>10</v>
      </c>
      <c r="H15" s="152"/>
      <c r="I15" s="152"/>
      <c r="J15" s="176"/>
      <c r="K15" s="169">
        <f t="shared" si="0"/>
        <v>447</v>
      </c>
    </row>
    <row r="16" spans="1:11" ht="15">
      <c r="A16" s="45" t="s">
        <v>207</v>
      </c>
      <c r="B16" s="112" t="s">
        <v>206</v>
      </c>
      <c r="C16" s="152"/>
      <c r="D16" s="152"/>
      <c r="E16" s="152"/>
      <c r="F16" s="152"/>
      <c r="G16" s="152"/>
      <c r="H16" s="152"/>
      <c r="I16" s="152"/>
      <c r="J16" s="176"/>
      <c r="K16" s="169">
        <f t="shared" si="0"/>
        <v>0</v>
      </c>
    </row>
    <row r="17" spans="1:11" ht="15">
      <c r="A17" s="59" t="s">
        <v>82</v>
      </c>
      <c r="B17" s="181" t="s">
        <v>83</v>
      </c>
      <c r="C17" s="183">
        <f>SUM(C6:C16)</f>
        <v>667</v>
      </c>
      <c r="D17" s="183">
        <f aca="true" t="shared" si="1" ref="D17:J17">SUM(D6:D16)</f>
        <v>372</v>
      </c>
      <c r="E17" s="183"/>
      <c r="F17" s="183"/>
      <c r="G17" s="183">
        <f t="shared" si="1"/>
        <v>141</v>
      </c>
      <c r="H17" s="183"/>
      <c r="I17" s="183">
        <f t="shared" si="1"/>
        <v>27</v>
      </c>
      <c r="J17" s="183">
        <f t="shared" si="1"/>
        <v>12</v>
      </c>
      <c r="K17" s="184">
        <f>SUM(K6:K16)</f>
        <v>1219</v>
      </c>
    </row>
    <row r="18" spans="1:11" ht="15">
      <c r="A18" s="45" t="s">
        <v>282</v>
      </c>
      <c r="B18" s="102" t="s">
        <v>83</v>
      </c>
      <c r="C18" s="152">
        <v>461</v>
      </c>
      <c r="D18" s="152">
        <v>279</v>
      </c>
      <c r="E18" s="152"/>
      <c r="F18" s="152"/>
      <c r="G18" s="152">
        <v>107</v>
      </c>
      <c r="H18" s="152"/>
      <c r="I18" s="152">
        <v>13</v>
      </c>
      <c r="J18" s="152">
        <v>3</v>
      </c>
      <c r="K18" s="177">
        <f t="shared" si="0"/>
        <v>863</v>
      </c>
    </row>
    <row r="19" spans="1:11" ht="15">
      <c r="A19" s="45" t="s">
        <v>283</v>
      </c>
      <c r="B19" s="102" t="s">
        <v>83</v>
      </c>
      <c r="C19" s="152">
        <v>17</v>
      </c>
      <c r="D19" s="152">
        <v>7</v>
      </c>
      <c r="E19" s="152"/>
      <c r="F19" s="152"/>
      <c r="G19" s="152">
        <v>3</v>
      </c>
      <c r="H19" s="152"/>
      <c r="I19" s="152">
        <v>1</v>
      </c>
      <c r="J19" s="152">
        <v>5</v>
      </c>
      <c r="K19" s="177">
        <f t="shared" si="0"/>
        <v>33</v>
      </c>
    </row>
    <row r="20" spans="1:11" ht="15">
      <c r="A20" s="406" t="s">
        <v>284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2"/>
    </row>
    <row r="21" spans="1:11" ht="15">
      <c r="A21" s="68" t="s">
        <v>195</v>
      </c>
      <c r="B21" s="111" t="s">
        <v>194</v>
      </c>
      <c r="C21" s="413"/>
      <c r="D21" s="414"/>
      <c r="E21" s="414"/>
      <c r="F21" s="414"/>
      <c r="G21" s="414"/>
      <c r="H21" s="414"/>
      <c r="I21" s="414"/>
      <c r="J21" s="414"/>
      <c r="K21" s="415"/>
    </row>
    <row r="22" spans="1:11" ht="15">
      <c r="A22" s="45" t="s">
        <v>209</v>
      </c>
      <c r="B22" s="112" t="s">
        <v>196</v>
      </c>
      <c r="C22" s="152"/>
      <c r="D22" s="152"/>
      <c r="E22" s="152"/>
      <c r="F22" s="152"/>
      <c r="G22" s="152"/>
      <c r="H22" s="152"/>
      <c r="I22" s="152"/>
      <c r="J22" s="176"/>
      <c r="K22" s="169">
        <f>SUM(C22:J22)</f>
        <v>0</v>
      </c>
    </row>
    <row r="23" spans="1:11" ht="15">
      <c r="A23" s="45" t="s">
        <v>210</v>
      </c>
      <c r="B23" s="112" t="s">
        <v>197</v>
      </c>
      <c r="C23" s="152"/>
      <c r="D23" s="152"/>
      <c r="E23" s="152"/>
      <c r="F23" s="152"/>
      <c r="G23" s="152"/>
      <c r="H23" s="152"/>
      <c r="I23" s="152"/>
      <c r="J23" s="176"/>
      <c r="K23" s="169">
        <f aca="true" t="shared" si="2" ref="K23:K32">SUM(C23:J23)</f>
        <v>0</v>
      </c>
    </row>
    <row r="24" spans="1:11" ht="15">
      <c r="A24" s="45" t="s">
        <v>211</v>
      </c>
      <c r="B24" s="112" t="s">
        <v>198</v>
      </c>
      <c r="C24" s="152"/>
      <c r="D24" s="152"/>
      <c r="E24" s="152"/>
      <c r="F24" s="152"/>
      <c r="G24" s="152"/>
      <c r="H24" s="152"/>
      <c r="I24" s="152"/>
      <c r="J24" s="176"/>
      <c r="K24" s="169">
        <f t="shared" si="2"/>
        <v>0</v>
      </c>
    </row>
    <row r="25" spans="1:11" ht="15">
      <c r="A25" s="45" t="s">
        <v>212</v>
      </c>
      <c r="B25" s="112" t="s">
        <v>199</v>
      </c>
      <c r="C25" s="152"/>
      <c r="D25" s="152"/>
      <c r="E25" s="152"/>
      <c r="F25" s="152"/>
      <c r="G25" s="152"/>
      <c r="H25" s="152"/>
      <c r="I25" s="152"/>
      <c r="J25" s="176"/>
      <c r="K25" s="169">
        <f t="shared" si="2"/>
        <v>0</v>
      </c>
    </row>
    <row r="26" spans="1:11" ht="15">
      <c r="A26" s="45" t="s">
        <v>213</v>
      </c>
      <c r="B26" s="112" t="s">
        <v>200</v>
      </c>
      <c r="C26" s="152"/>
      <c r="D26" s="152"/>
      <c r="E26" s="152"/>
      <c r="F26" s="152"/>
      <c r="G26" s="152"/>
      <c r="H26" s="152"/>
      <c r="I26" s="152"/>
      <c r="J26" s="176"/>
      <c r="K26" s="169">
        <f t="shared" si="2"/>
        <v>0</v>
      </c>
    </row>
    <row r="27" spans="1:11" ht="15">
      <c r="A27" s="45" t="s">
        <v>214</v>
      </c>
      <c r="B27" s="112" t="s">
        <v>201</v>
      </c>
      <c r="C27" s="152"/>
      <c r="D27" s="152"/>
      <c r="E27" s="152"/>
      <c r="F27" s="152"/>
      <c r="G27" s="152"/>
      <c r="H27" s="152"/>
      <c r="I27" s="152"/>
      <c r="J27" s="176"/>
      <c r="K27" s="169">
        <f t="shared" si="2"/>
        <v>0</v>
      </c>
    </row>
    <row r="28" spans="1:11" ht="15">
      <c r="A28" s="45" t="s">
        <v>208</v>
      </c>
      <c r="B28" s="112" t="s">
        <v>202</v>
      </c>
      <c r="C28" s="152"/>
      <c r="D28" s="152"/>
      <c r="E28" s="152"/>
      <c r="F28" s="152"/>
      <c r="G28" s="152"/>
      <c r="H28" s="152"/>
      <c r="I28" s="152"/>
      <c r="J28" s="176"/>
      <c r="K28" s="169">
        <f t="shared" si="2"/>
        <v>0</v>
      </c>
    </row>
    <row r="29" spans="1:11" ht="15">
      <c r="A29" s="45" t="s">
        <v>215</v>
      </c>
      <c r="B29" s="112" t="s">
        <v>203</v>
      </c>
      <c r="C29" s="152">
        <v>283</v>
      </c>
      <c r="D29" s="152">
        <v>116</v>
      </c>
      <c r="E29" s="152"/>
      <c r="F29" s="152"/>
      <c r="G29" s="152">
        <v>18</v>
      </c>
      <c r="H29" s="152">
        <v>41</v>
      </c>
      <c r="I29" s="152">
        <v>18</v>
      </c>
      <c r="J29" s="176">
        <v>17</v>
      </c>
      <c r="K29" s="169">
        <f t="shared" si="2"/>
        <v>493</v>
      </c>
    </row>
    <row r="30" spans="1:11" ht="15">
      <c r="A30" s="45" t="s">
        <v>216</v>
      </c>
      <c r="B30" s="112" t="s">
        <v>204</v>
      </c>
      <c r="C30" s="152"/>
      <c r="D30" s="152"/>
      <c r="E30" s="152"/>
      <c r="F30" s="152"/>
      <c r="G30" s="152"/>
      <c r="H30" s="152"/>
      <c r="I30" s="152"/>
      <c r="J30" s="176"/>
      <c r="K30" s="169">
        <f t="shared" si="2"/>
        <v>0</v>
      </c>
    </row>
    <row r="31" spans="1:11" ht="15">
      <c r="A31" s="45" t="s">
        <v>217</v>
      </c>
      <c r="B31" s="112" t="s">
        <v>205</v>
      </c>
      <c r="C31" s="152"/>
      <c r="D31" s="152"/>
      <c r="E31" s="152"/>
      <c r="F31" s="152"/>
      <c r="G31" s="152"/>
      <c r="H31" s="152"/>
      <c r="I31" s="152"/>
      <c r="J31" s="176"/>
      <c r="K31" s="169">
        <f t="shared" si="2"/>
        <v>0</v>
      </c>
    </row>
    <row r="32" spans="1:11" ht="15">
      <c r="A32" s="45" t="s">
        <v>207</v>
      </c>
      <c r="B32" s="112" t="s">
        <v>206</v>
      </c>
      <c r="C32" s="152"/>
      <c r="D32" s="152"/>
      <c r="E32" s="152"/>
      <c r="F32" s="152"/>
      <c r="G32" s="152"/>
      <c r="H32" s="152"/>
      <c r="I32" s="152"/>
      <c r="J32" s="176"/>
      <c r="K32" s="169">
        <f t="shared" si="2"/>
        <v>0</v>
      </c>
    </row>
    <row r="33" spans="1:11" ht="15">
      <c r="A33" s="59" t="s">
        <v>82</v>
      </c>
      <c r="B33" s="181" t="s">
        <v>83</v>
      </c>
      <c r="C33" s="183">
        <f>SUM(C22:C32)</f>
        <v>283</v>
      </c>
      <c r="D33" s="183">
        <f aca="true" t="shared" si="3" ref="D33">SUM(D22:D32)</f>
        <v>116</v>
      </c>
      <c r="E33" s="183"/>
      <c r="F33" s="183"/>
      <c r="G33" s="183">
        <f aca="true" t="shared" si="4" ref="G33:J33">SUM(G22:G32)</f>
        <v>18</v>
      </c>
      <c r="H33" s="183">
        <f t="shared" si="4"/>
        <v>41</v>
      </c>
      <c r="I33" s="183">
        <f t="shared" si="4"/>
        <v>18</v>
      </c>
      <c r="J33" s="183">
        <f t="shared" si="4"/>
        <v>17</v>
      </c>
      <c r="K33" s="184">
        <f>SUM(K22:K32)</f>
        <v>493</v>
      </c>
    </row>
    <row r="34" spans="1:11" ht="15">
      <c r="A34" s="45" t="s">
        <v>285</v>
      </c>
      <c r="B34" s="102" t="s">
        <v>83</v>
      </c>
      <c r="C34" s="152">
        <v>19</v>
      </c>
      <c r="D34" s="152">
        <v>12</v>
      </c>
      <c r="E34" s="152"/>
      <c r="F34" s="152"/>
      <c r="G34" s="152">
        <v>1</v>
      </c>
      <c r="H34" s="152">
        <v>5</v>
      </c>
      <c r="I34" s="152">
        <v>4</v>
      </c>
      <c r="J34" s="152">
        <v>4</v>
      </c>
      <c r="K34" s="177">
        <f aca="true" t="shared" si="5" ref="K34:K35">SUM(C34:J34)</f>
        <v>45</v>
      </c>
    </row>
    <row r="35" spans="1:11" ht="15">
      <c r="A35" s="45" t="s">
        <v>286</v>
      </c>
      <c r="B35" s="102" t="s">
        <v>83</v>
      </c>
      <c r="C35" s="152">
        <v>27</v>
      </c>
      <c r="D35" s="152">
        <v>3</v>
      </c>
      <c r="E35" s="152"/>
      <c r="F35" s="152"/>
      <c r="G35" s="152"/>
      <c r="H35" s="152">
        <v>1</v>
      </c>
      <c r="I35" s="152">
        <v>1</v>
      </c>
      <c r="J35" s="152">
        <v>1</v>
      </c>
      <c r="K35" s="177">
        <f t="shared" si="5"/>
        <v>33</v>
      </c>
    </row>
    <row r="36" spans="1:11" ht="15">
      <c r="A36" s="406" t="s">
        <v>250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2"/>
    </row>
    <row r="37" spans="1:11" ht="15">
      <c r="A37" s="68" t="s">
        <v>195</v>
      </c>
      <c r="B37" s="111" t="s">
        <v>194</v>
      </c>
      <c r="C37" s="413"/>
      <c r="D37" s="414"/>
      <c r="E37" s="414"/>
      <c r="F37" s="414"/>
      <c r="G37" s="414"/>
      <c r="H37" s="414"/>
      <c r="I37" s="414"/>
      <c r="J37" s="414"/>
      <c r="K37" s="415"/>
    </row>
    <row r="38" spans="1:11" ht="15">
      <c r="A38" s="45" t="s">
        <v>209</v>
      </c>
      <c r="B38" s="112" t="s">
        <v>196</v>
      </c>
      <c r="C38" s="152"/>
      <c r="D38" s="152"/>
      <c r="E38" s="152"/>
      <c r="F38" s="152"/>
      <c r="G38" s="152"/>
      <c r="H38" s="152"/>
      <c r="I38" s="152"/>
      <c r="J38" s="176"/>
      <c r="K38" s="169">
        <f>SUM(C38:J38)</f>
        <v>0</v>
      </c>
    </row>
    <row r="39" spans="1:11" ht="15">
      <c r="A39" s="45" t="s">
        <v>210</v>
      </c>
      <c r="B39" s="112" t="s">
        <v>197</v>
      </c>
      <c r="C39" s="152"/>
      <c r="D39" s="152"/>
      <c r="E39" s="152"/>
      <c r="F39" s="152"/>
      <c r="G39" s="152"/>
      <c r="H39" s="152"/>
      <c r="I39" s="152"/>
      <c r="J39" s="176"/>
      <c r="K39" s="169">
        <f aca="true" t="shared" si="6" ref="K39:K48">SUM(C39:J39)</f>
        <v>0</v>
      </c>
    </row>
    <row r="40" spans="1:11" ht="15">
      <c r="A40" s="45" t="s">
        <v>211</v>
      </c>
      <c r="B40" s="112" t="s">
        <v>198</v>
      </c>
      <c r="C40" s="152">
        <v>221</v>
      </c>
      <c r="D40" s="152"/>
      <c r="E40" s="152"/>
      <c r="F40" s="152"/>
      <c r="G40" s="152">
        <v>109</v>
      </c>
      <c r="H40" s="152"/>
      <c r="I40" s="152">
        <v>18</v>
      </c>
      <c r="J40" s="176">
        <v>22</v>
      </c>
      <c r="K40" s="169">
        <f t="shared" si="6"/>
        <v>370</v>
      </c>
    </row>
    <row r="41" spans="1:11" ht="15">
      <c r="A41" s="45" t="s">
        <v>212</v>
      </c>
      <c r="B41" s="112" t="s">
        <v>199</v>
      </c>
      <c r="C41" s="152"/>
      <c r="D41" s="152"/>
      <c r="E41" s="152"/>
      <c r="F41" s="152"/>
      <c r="G41" s="152"/>
      <c r="H41" s="152"/>
      <c r="I41" s="152"/>
      <c r="J41" s="176"/>
      <c r="K41" s="169">
        <f t="shared" si="6"/>
        <v>0</v>
      </c>
    </row>
    <row r="42" spans="1:11" ht="15">
      <c r="A42" s="45" t="s">
        <v>213</v>
      </c>
      <c r="B42" s="112" t="s">
        <v>200</v>
      </c>
      <c r="C42" s="152"/>
      <c r="D42" s="152"/>
      <c r="E42" s="152"/>
      <c r="F42" s="152"/>
      <c r="G42" s="152"/>
      <c r="H42" s="152"/>
      <c r="I42" s="152"/>
      <c r="J42" s="176"/>
      <c r="K42" s="169">
        <f t="shared" si="6"/>
        <v>0</v>
      </c>
    </row>
    <row r="43" spans="1:11" ht="15">
      <c r="A43" s="45" t="s">
        <v>214</v>
      </c>
      <c r="B43" s="112" t="s">
        <v>201</v>
      </c>
      <c r="C43" s="152"/>
      <c r="D43" s="152"/>
      <c r="E43" s="152"/>
      <c r="F43" s="152"/>
      <c r="G43" s="152"/>
      <c r="H43" s="152"/>
      <c r="I43" s="152"/>
      <c r="J43" s="176"/>
      <c r="K43" s="169">
        <f t="shared" si="6"/>
        <v>0</v>
      </c>
    </row>
    <row r="44" spans="1:11" ht="15">
      <c r="A44" s="45" t="s">
        <v>208</v>
      </c>
      <c r="B44" s="112" t="s">
        <v>202</v>
      </c>
      <c r="C44" s="152"/>
      <c r="D44" s="152"/>
      <c r="E44" s="152"/>
      <c r="F44" s="152"/>
      <c r="G44" s="152"/>
      <c r="H44" s="152"/>
      <c r="I44" s="152"/>
      <c r="J44" s="176"/>
      <c r="K44" s="169">
        <f t="shared" si="6"/>
        <v>0</v>
      </c>
    </row>
    <row r="45" spans="1:11" ht="15">
      <c r="A45" s="45" t="s">
        <v>215</v>
      </c>
      <c r="B45" s="112" t="s">
        <v>203</v>
      </c>
      <c r="C45" s="152"/>
      <c r="D45" s="152"/>
      <c r="E45" s="152"/>
      <c r="F45" s="152"/>
      <c r="G45" s="152"/>
      <c r="H45" s="152"/>
      <c r="I45" s="152"/>
      <c r="J45" s="176"/>
      <c r="K45" s="169">
        <f t="shared" si="6"/>
        <v>0</v>
      </c>
    </row>
    <row r="46" spans="1:11" ht="15">
      <c r="A46" s="45" t="s">
        <v>216</v>
      </c>
      <c r="B46" s="112" t="s">
        <v>204</v>
      </c>
      <c r="C46" s="152"/>
      <c r="D46" s="152"/>
      <c r="E46" s="152"/>
      <c r="F46" s="152"/>
      <c r="G46" s="152"/>
      <c r="H46" s="152"/>
      <c r="I46" s="152"/>
      <c r="J46" s="176"/>
      <c r="K46" s="169">
        <f t="shared" si="6"/>
        <v>0</v>
      </c>
    </row>
    <row r="47" spans="1:11" ht="15">
      <c r="A47" s="45" t="s">
        <v>217</v>
      </c>
      <c r="B47" s="112" t="s">
        <v>205</v>
      </c>
      <c r="C47" s="152"/>
      <c r="D47" s="152"/>
      <c r="E47" s="152"/>
      <c r="F47" s="152"/>
      <c r="G47" s="152"/>
      <c r="H47" s="152"/>
      <c r="I47" s="152"/>
      <c r="J47" s="176"/>
      <c r="K47" s="169">
        <f t="shared" si="6"/>
        <v>0</v>
      </c>
    </row>
    <row r="48" spans="1:11" ht="15">
      <c r="A48" s="45" t="s">
        <v>207</v>
      </c>
      <c r="B48" s="112" t="s">
        <v>206</v>
      </c>
      <c r="C48" s="152"/>
      <c r="D48" s="152"/>
      <c r="E48" s="152"/>
      <c r="F48" s="152"/>
      <c r="G48" s="152"/>
      <c r="H48" s="152"/>
      <c r="I48" s="152"/>
      <c r="J48" s="176"/>
      <c r="K48" s="169">
        <f t="shared" si="6"/>
        <v>0</v>
      </c>
    </row>
    <row r="49" spans="1:11" ht="15">
      <c r="A49" s="59" t="s">
        <v>82</v>
      </c>
      <c r="B49" s="181" t="s">
        <v>83</v>
      </c>
      <c r="C49" s="183">
        <f>SUM(C38:C48)</f>
        <v>221</v>
      </c>
      <c r="D49" s="183"/>
      <c r="E49" s="183"/>
      <c r="F49" s="183"/>
      <c r="G49" s="183">
        <f aca="true" t="shared" si="7" ref="G49:J49">SUM(G38:G48)</f>
        <v>109</v>
      </c>
      <c r="H49" s="183"/>
      <c r="I49" s="183">
        <f t="shared" si="7"/>
        <v>18</v>
      </c>
      <c r="J49" s="183">
        <f t="shared" si="7"/>
        <v>22</v>
      </c>
      <c r="K49" s="184">
        <f>SUM(K38:K48)</f>
        <v>370</v>
      </c>
    </row>
    <row r="50" spans="1:11" ht="15">
      <c r="A50" s="45" t="s">
        <v>287</v>
      </c>
      <c r="B50" s="102" t="s">
        <v>83</v>
      </c>
      <c r="C50" s="152">
        <v>144</v>
      </c>
      <c r="D50" s="152"/>
      <c r="E50" s="152"/>
      <c r="F50" s="152"/>
      <c r="G50" s="152">
        <v>84</v>
      </c>
      <c r="H50" s="152"/>
      <c r="I50" s="152">
        <v>9</v>
      </c>
      <c r="J50" s="152">
        <v>10</v>
      </c>
      <c r="K50" s="177">
        <f aca="true" t="shared" si="8" ref="K50:K51">SUM(C50:J50)</f>
        <v>247</v>
      </c>
    </row>
    <row r="51" spans="1:11" ht="15">
      <c r="A51" s="45" t="s">
        <v>288</v>
      </c>
      <c r="B51" s="102" t="s">
        <v>83</v>
      </c>
      <c r="C51" s="152">
        <v>46</v>
      </c>
      <c r="D51" s="152"/>
      <c r="E51" s="152"/>
      <c r="F51" s="152"/>
      <c r="G51" s="152">
        <v>21</v>
      </c>
      <c r="H51" s="152"/>
      <c r="I51" s="152">
        <v>5</v>
      </c>
      <c r="J51" s="152">
        <v>3</v>
      </c>
      <c r="K51" s="177">
        <f t="shared" si="8"/>
        <v>75</v>
      </c>
    </row>
    <row r="52" spans="1:11" ht="15">
      <c r="A52" s="406" t="s">
        <v>251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2"/>
    </row>
    <row r="53" spans="1:11" ht="15">
      <c r="A53" s="68" t="s">
        <v>195</v>
      </c>
      <c r="B53" s="111" t="s">
        <v>194</v>
      </c>
      <c r="C53" s="413"/>
      <c r="D53" s="414"/>
      <c r="E53" s="414"/>
      <c r="F53" s="414"/>
      <c r="G53" s="414"/>
      <c r="H53" s="414"/>
      <c r="I53" s="414"/>
      <c r="J53" s="414"/>
      <c r="K53" s="415"/>
    </row>
    <row r="54" spans="1:11" ht="15">
      <c r="A54" s="45" t="s">
        <v>209</v>
      </c>
      <c r="B54" s="112" t="s">
        <v>196</v>
      </c>
      <c r="C54" s="152"/>
      <c r="D54" s="152"/>
      <c r="E54" s="152"/>
      <c r="F54" s="152"/>
      <c r="G54" s="152"/>
      <c r="H54" s="152"/>
      <c r="I54" s="152"/>
      <c r="J54" s="176"/>
      <c r="K54" s="169">
        <f>SUM(C54:J54)</f>
        <v>0</v>
      </c>
    </row>
    <row r="55" spans="1:11" ht="15">
      <c r="A55" s="45" t="s">
        <v>210</v>
      </c>
      <c r="B55" s="112" t="s">
        <v>197</v>
      </c>
      <c r="C55" s="152"/>
      <c r="D55" s="152"/>
      <c r="E55" s="152"/>
      <c r="F55" s="152"/>
      <c r="G55" s="152">
        <v>12</v>
      </c>
      <c r="H55" s="152">
        <v>21</v>
      </c>
      <c r="I55" s="152"/>
      <c r="J55" s="176"/>
      <c r="K55" s="169">
        <f aca="true" t="shared" si="9" ref="K55:K64">SUM(C55:J55)</f>
        <v>33</v>
      </c>
    </row>
    <row r="56" spans="1:11" ht="15">
      <c r="A56" s="45" t="s">
        <v>211</v>
      </c>
      <c r="B56" s="112" t="s">
        <v>198</v>
      </c>
      <c r="C56" s="152"/>
      <c r="D56" s="152"/>
      <c r="E56" s="152"/>
      <c r="F56" s="152"/>
      <c r="G56" s="152"/>
      <c r="H56" s="152"/>
      <c r="I56" s="152"/>
      <c r="J56" s="176"/>
      <c r="K56" s="169">
        <f t="shared" si="9"/>
        <v>0</v>
      </c>
    </row>
    <row r="57" spans="1:11" ht="15">
      <c r="A57" s="45" t="s">
        <v>212</v>
      </c>
      <c r="B57" s="112" t="s">
        <v>199</v>
      </c>
      <c r="C57" s="152"/>
      <c r="D57" s="152"/>
      <c r="E57" s="152"/>
      <c r="F57" s="152"/>
      <c r="G57" s="152"/>
      <c r="H57" s="152"/>
      <c r="I57" s="152"/>
      <c r="J57" s="176"/>
      <c r="K57" s="169">
        <f t="shared" si="9"/>
        <v>0</v>
      </c>
    </row>
    <row r="58" spans="1:11" ht="15">
      <c r="A58" s="45" t="s">
        <v>213</v>
      </c>
      <c r="B58" s="112" t="s">
        <v>200</v>
      </c>
      <c r="C58" s="152"/>
      <c r="D58" s="152"/>
      <c r="E58" s="152"/>
      <c r="F58" s="152"/>
      <c r="G58" s="152">
        <v>39</v>
      </c>
      <c r="H58" s="152">
        <v>58</v>
      </c>
      <c r="I58" s="152"/>
      <c r="J58" s="176"/>
      <c r="K58" s="169">
        <f t="shared" si="9"/>
        <v>97</v>
      </c>
    </row>
    <row r="59" spans="1:11" ht="15">
      <c r="A59" s="45" t="s">
        <v>214</v>
      </c>
      <c r="B59" s="112" t="s">
        <v>201</v>
      </c>
      <c r="C59" s="152"/>
      <c r="D59" s="152"/>
      <c r="E59" s="152"/>
      <c r="F59" s="152"/>
      <c r="G59" s="152"/>
      <c r="H59" s="152"/>
      <c r="I59" s="152"/>
      <c r="J59" s="176"/>
      <c r="K59" s="169">
        <f t="shared" si="9"/>
        <v>0</v>
      </c>
    </row>
    <row r="60" spans="1:11" ht="15">
      <c r="A60" s="45" t="s">
        <v>208</v>
      </c>
      <c r="B60" s="112" t="s">
        <v>202</v>
      </c>
      <c r="C60" s="152"/>
      <c r="D60" s="152"/>
      <c r="E60" s="152"/>
      <c r="F60" s="152"/>
      <c r="G60" s="152"/>
      <c r="H60" s="152"/>
      <c r="I60" s="152"/>
      <c r="J60" s="176"/>
      <c r="K60" s="169">
        <f t="shared" si="9"/>
        <v>0</v>
      </c>
    </row>
    <row r="61" spans="1:11" ht="15">
      <c r="A61" s="45" t="s">
        <v>215</v>
      </c>
      <c r="B61" s="112" t="s">
        <v>203</v>
      </c>
      <c r="C61" s="152"/>
      <c r="D61" s="152"/>
      <c r="E61" s="152"/>
      <c r="F61" s="152"/>
      <c r="G61" s="152"/>
      <c r="H61" s="152"/>
      <c r="I61" s="152"/>
      <c r="J61" s="176"/>
      <c r="K61" s="169">
        <f t="shared" si="9"/>
        <v>0</v>
      </c>
    </row>
    <row r="62" spans="1:11" ht="15">
      <c r="A62" s="45" t="s">
        <v>216</v>
      </c>
      <c r="B62" s="112" t="s">
        <v>204</v>
      </c>
      <c r="C62" s="152"/>
      <c r="D62" s="152"/>
      <c r="E62" s="152"/>
      <c r="F62" s="152"/>
      <c r="G62" s="152"/>
      <c r="H62" s="152"/>
      <c r="I62" s="152"/>
      <c r="J62" s="176"/>
      <c r="K62" s="169">
        <f t="shared" si="9"/>
        <v>0</v>
      </c>
    </row>
    <row r="63" spans="1:11" ht="15">
      <c r="A63" s="45" t="s">
        <v>217</v>
      </c>
      <c r="B63" s="112" t="s">
        <v>205</v>
      </c>
      <c r="C63" s="152">
        <v>554</v>
      </c>
      <c r="D63" s="152">
        <v>309</v>
      </c>
      <c r="E63" s="152"/>
      <c r="F63" s="152"/>
      <c r="G63" s="152"/>
      <c r="H63" s="152"/>
      <c r="I63" s="152"/>
      <c r="J63" s="176"/>
      <c r="K63" s="169">
        <f t="shared" si="9"/>
        <v>863</v>
      </c>
    </row>
    <row r="64" spans="1:11" ht="15">
      <c r="A64" s="45" t="s">
        <v>207</v>
      </c>
      <c r="B64" s="112" t="s">
        <v>206</v>
      </c>
      <c r="C64" s="152"/>
      <c r="D64" s="152"/>
      <c r="E64" s="152"/>
      <c r="F64" s="152"/>
      <c r="G64" s="152"/>
      <c r="H64" s="152"/>
      <c r="I64" s="152"/>
      <c r="J64" s="176"/>
      <c r="K64" s="169">
        <f t="shared" si="9"/>
        <v>0</v>
      </c>
    </row>
    <row r="65" spans="1:11" ht="15">
      <c r="A65" s="59" t="s">
        <v>82</v>
      </c>
      <c r="B65" s="181" t="s">
        <v>83</v>
      </c>
      <c r="C65" s="183">
        <f>SUM(C54:C64)</f>
        <v>554</v>
      </c>
      <c r="D65" s="183">
        <f aca="true" t="shared" si="10" ref="D65:H65">SUM(D54:D64)</f>
        <v>309</v>
      </c>
      <c r="E65" s="183"/>
      <c r="F65" s="183"/>
      <c r="G65" s="183">
        <f t="shared" si="10"/>
        <v>51</v>
      </c>
      <c r="H65" s="183">
        <f t="shared" si="10"/>
        <v>79</v>
      </c>
      <c r="I65" s="183"/>
      <c r="J65" s="183"/>
      <c r="K65" s="184">
        <f>SUM(K54:K64)</f>
        <v>993</v>
      </c>
    </row>
    <row r="66" spans="1:11" ht="15">
      <c r="A66" s="45" t="s">
        <v>289</v>
      </c>
      <c r="B66" s="102" t="s">
        <v>83</v>
      </c>
      <c r="C66" s="152">
        <v>446</v>
      </c>
      <c r="D66" s="152">
        <v>240</v>
      </c>
      <c r="E66" s="152"/>
      <c r="F66" s="152"/>
      <c r="G66" s="152">
        <v>47</v>
      </c>
      <c r="H66" s="152">
        <v>69</v>
      </c>
      <c r="I66" s="152"/>
      <c r="J66" s="152"/>
      <c r="K66" s="177">
        <f aca="true" t="shared" si="11" ref="K66:K67">SUM(C66:J66)</f>
        <v>802</v>
      </c>
    </row>
    <row r="67" spans="1:11" ht="15">
      <c r="A67" s="45" t="s">
        <v>290</v>
      </c>
      <c r="B67" s="102" t="s">
        <v>83</v>
      </c>
      <c r="C67" s="152">
        <v>37</v>
      </c>
      <c r="D67" s="152">
        <v>14</v>
      </c>
      <c r="E67" s="152"/>
      <c r="F67" s="152"/>
      <c r="G67" s="152">
        <v>0</v>
      </c>
      <c r="H67" s="152">
        <v>3</v>
      </c>
      <c r="I67" s="152"/>
      <c r="J67" s="152"/>
      <c r="K67" s="177">
        <f t="shared" si="11"/>
        <v>54</v>
      </c>
    </row>
    <row r="68" spans="1:11" ht="15">
      <c r="A68" s="406" t="s">
        <v>252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2"/>
    </row>
    <row r="69" spans="1:11" ht="15">
      <c r="A69" s="68" t="s">
        <v>195</v>
      </c>
      <c r="B69" s="111" t="s">
        <v>194</v>
      </c>
      <c r="C69" s="413"/>
      <c r="D69" s="414"/>
      <c r="E69" s="414"/>
      <c r="F69" s="414"/>
      <c r="G69" s="414"/>
      <c r="H69" s="414"/>
      <c r="I69" s="414"/>
      <c r="J69" s="414"/>
      <c r="K69" s="415"/>
    </row>
    <row r="70" spans="1:11" ht="15">
      <c r="A70" s="45" t="s">
        <v>209</v>
      </c>
      <c r="B70" s="112" t="s">
        <v>196</v>
      </c>
      <c r="C70" s="152"/>
      <c r="D70" s="152"/>
      <c r="E70" s="152"/>
      <c r="F70" s="152"/>
      <c r="G70" s="152"/>
      <c r="H70" s="152"/>
      <c r="I70" s="152"/>
      <c r="J70" s="176"/>
      <c r="K70" s="169">
        <f>SUM(C70:J70)</f>
        <v>0</v>
      </c>
    </row>
    <row r="71" spans="1:11" ht="15">
      <c r="A71" s="45" t="s">
        <v>210</v>
      </c>
      <c r="B71" s="112" t="s">
        <v>197</v>
      </c>
      <c r="C71" s="152"/>
      <c r="D71" s="152"/>
      <c r="E71" s="152"/>
      <c r="F71" s="152"/>
      <c r="G71" s="152"/>
      <c r="H71" s="152"/>
      <c r="I71" s="152"/>
      <c r="J71" s="176"/>
      <c r="K71" s="169">
        <f aca="true" t="shared" si="12" ref="K71:K80">SUM(C71:J71)</f>
        <v>0</v>
      </c>
    </row>
    <row r="72" spans="1:11" ht="15">
      <c r="A72" s="45" t="s">
        <v>211</v>
      </c>
      <c r="B72" s="112" t="s">
        <v>198</v>
      </c>
      <c r="C72" s="152"/>
      <c r="D72" s="152"/>
      <c r="E72" s="152"/>
      <c r="F72" s="152"/>
      <c r="G72" s="152"/>
      <c r="H72" s="152"/>
      <c r="I72" s="152"/>
      <c r="J72" s="176"/>
      <c r="K72" s="169">
        <f t="shared" si="12"/>
        <v>0</v>
      </c>
    </row>
    <row r="73" spans="1:11" ht="15">
      <c r="A73" s="45" t="s">
        <v>212</v>
      </c>
      <c r="B73" s="112" t="s">
        <v>199</v>
      </c>
      <c r="C73" s="152"/>
      <c r="D73" s="152"/>
      <c r="E73" s="152"/>
      <c r="F73" s="152"/>
      <c r="G73" s="152"/>
      <c r="H73" s="152"/>
      <c r="I73" s="152"/>
      <c r="J73" s="176"/>
      <c r="K73" s="169">
        <f t="shared" si="12"/>
        <v>0</v>
      </c>
    </row>
    <row r="74" spans="1:11" ht="15">
      <c r="A74" s="45" t="s">
        <v>213</v>
      </c>
      <c r="B74" s="112" t="s">
        <v>200</v>
      </c>
      <c r="C74" s="152"/>
      <c r="D74" s="152"/>
      <c r="E74" s="152"/>
      <c r="F74" s="152"/>
      <c r="G74" s="152"/>
      <c r="H74" s="152"/>
      <c r="I74" s="152"/>
      <c r="J74" s="176"/>
      <c r="K74" s="169">
        <f t="shared" si="12"/>
        <v>0</v>
      </c>
    </row>
    <row r="75" spans="1:11" ht="15">
      <c r="A75" s="45" t="s">
        <v>214</v>
      </c>
      <c r="B75" s="112" t="s">
        <v>201</v>
      </c>
      <c r="C75" s="152">
        <v>165</v>
      </c>
      <c r="D75" s="152">
        <v>98</v>
      </c>
      <c r="E75" s="152"/>
      <c r="F75" s="152"/>
      <c r="G75" s="152">
        <v>0</v>
      </c>
      <c r="H75" s="152">
        <v>14</v>
      </c>
      <c r="I75" s="152">
        <v>18</v>
      </c>
      <c r="J75" s="176">
        <v>0</v>
      </c>
      <c r="K75" s="169">
        <f t="shared" si="12"/>
        <v>295</v>
      </c>
    </row>
    <row r="76" spans="1:11" ht="15">
      <c r="A76" s="45" t="s">
        <v>208</v>
      </c>
      <c r="B76" s="112" t="s">
        <v>202</v>
      </c>
      <c r="C76" s="152"/>
      <c r="D76" s="152"/>
      <c r="E76" s="152"/>
      <c r="F76" s="152"/>
      <c r="G76" s="152"/>
      <c r="H76" s="152"/>
      <c r="I76" s="152"/>
      <c r="J76" s="176"/>
      <c r="K76" s="169">
        <f t="shared" si="12"/>
        <v>0</v>
      </c>
    </row>
    <row r="77" spans="1:11" ht="15">
      <c r="A77" s="45" t="s">
        <v>215</v>
      </c>
      <c r="B77" s="112" t="s">
        <v>203</v>
      </c>
      <c r="C77" s="152"/>
      <c r="D77" s="152"/>
      <c r="E77" s="152"/>
      <c r="F77" s="152"/>
      <c r="G77" s="152">
        <v>14</v>
      </c>
      <c r="H77" s="152"/>
      <c r="I77" s="152"/>
      <c r="J77" s="176"/>
      <c r="K77" s="169">
        <f t="shared" si="12"/>
        <v>14</v>
      </c>
    </row>
    <row r="78" spans="1:11" ht="15">
      <c r="A78" s="45" t="s">
        <v>216</v>
      </c>
      <c r="B78" s="112" t="s">
        <v>204</v>
      </c>
      <c r="C78" s="152"/>
      <c r="D78" s="152"/>
      <c r="E78" s="152"/>
      <c r="F78" s="152"/>
      <c r="G78" s="152"/>
      <c r="H78" s="152"/>
      <c r="I78" s="152"/>
      <c r="J78" s="176"/>
      <c r="K78" s="169">
        <f t="shared" si="12"/>
        <v>0</v>
      </c>
    </row>
    <row r="79" spans="1:11" ht="15">
      <c r="A79" s="45" t="s">
        <v>217</v>
      </c>
      <c r="B79" s="112" t="s">
        <v>205</v>
      </c>
      <c r="C79" s="152"/>
      <c r="D79" s="152"/>
      <c r="E79" s="152"/>
      <c r="F79" s="152"/>
      <c r="G79" s="152"/>
      <c r="H79" s="152"/>
      <c r="I79" s="152"/>
      <c r="J79" s="176"/>
      <c r="K79" s="169">
        <f t="shared" si="12"/>
        <v>0</v>
      </c>
    </row>
    <row r="80" spans="1:11" ht="15">
      <c r="A80" s="45" t="s">
        <v>207</v>
      </c>
      <c r="B80" s="112" t="s">
        <v>206</v>
      </c>
      <c r="C80" s="152"/>
      <c r="D80" s="152"/>
      <c r="E80" s="152"/>
      <c r="F80" s="152"/>
      <c r="G80" s="152"/>
      <c r="H80" s="152"/>
      <c r="I80" s="152"/>
      <c r="J80" s="176"/>
      <c r="K80" s="169">
        <f t="shared" si="12"/>
        <v>0</v>
      </c>
    </row>
    <row r="81" spans="1:11" ht="15">
      <c r="A81" s="59" t="s">
        <v>82</v>
      </c>
      <c r="B81" s="181" t="s">
        <v>83</v>
      </c>
      <c r="C81" s="183">
        <f>SUM(C70:C80)</f>
        <v>165</v>
      </c>
      <c r="D81" s="183">
        <f aca="true" t="shared" si="13" ref="D81:J81">SUM(D70:D80)</f>
        <v>98</v>
      </c>
      <c r="E81" s="183"/>
      <c r="F81" s="183"/>
      <c r="G81" s="183">
        <f t="shared" si="13"/>
        <v>14</v>
      </c>
      <c r="H81" s="183">
        <f t="shared" si="13"/>
        <v>14</v>
      </c>
      <c r="I81" s="183">
        <f t="shared" si="13"/>
        <v>18</v>
      </c>
      <c r="J81" s="183">
        <f t="shared" si="13"/>
        <v>0</v>
      </c>
      <c r="K81" s="184">
        <f>SUM(K70:K80)</f>
        <v>309</v>
      </c>
    </row>
    <row r="82" spans="1:11" ht="15">
      <c r="A82" s="45" t="s">
        <v>291</v>
      </c>
      <c r="B82" s="102" t="s">
        <v>83</v>
      </c>
      <c r="C82" s="152">
        <v>85</v>
      </c>
      <c r="D82" s="152">
        <v>53</v>
      </c>
      <c r="E82" s="152"/>
      <c r="F82" s="152"/>
      <c r="G82" s="152">
        <v>5</v>
      </c>
      <c r="H82" s="152">
        <v>8</v>
      </c>
      <c r="I82" s="152">
        <v>9</v>
      </c>
      <c r="J82" s="152">
        <v>0</v>
      </c>
      <c r="K82" s="177">
        <f aca="true" t="shared" si="14" ref="K82:K83">SUM(C82:J82)</f>
        <v>160</v>
      </c>
    </row>
    <row r="83" spans="1:11" ht="15">
      <c r="A83" s="45" t="s">
        <v>292</v>
      </c>
      <c r="B83" s="102" t="s">
        <v>83</v>
      </c>
      <c r="C83" s="152">
        <v>9</v>
      </c>
      <c r="D83" s="152">
        <v>1</v>
      </c>
      <c r="E83" s="152"/>
      <c r="F83" s="152"/>
      <c r="G83" s="152">
        <v>2</v>
      </c>
      <c r="H83" s="152">
        <v>0</v>
      </c>
      <c r="I83" s="152">
        <v>5</v>
      </c>
      <c r="J83" s="152">
        <v>0</v>
      </c>
      <c r="K83" s="177">
        <f t="shared" si="14"/>
        <v>17</v>
      </c>
    </row>
    <row r="84" spans="1:11" ht="15">
      <c r="A84" s="406" t="s">
        <v>253</v>
      </c>
      <c r="B84" s="411"/>
      <c r="C84" s="411"/>
      <c r="D84" s="411"/>
      <c r="E84" s="411"/>
      <c r="F84" s="411"/>
      <c r="G84" s="411"/>
      <c r="H84" s="411"/>
      <c r="I84" s="411"/>
      <c r="J84" s="411"/>
      <c r="K84" s="412"/>
    </row>
    <row r="85" spans="1:11" ht="15">
      <c r="A85" s="68" t="s">
        <v>195</v>
      </c>
      <c r="B85" s="111" t="s">
        <v>194</v>
      </c>
      <c r="C85" s="413"/>
      <c r="D85" s="414"/>
      <c r="E85" s="414"/>
      <c r="F85" s="414"/>
      <c r="G85" s="414"/>
      <c r="H85" s="414"/>
      <c r="I85" s="414"/>
      <c r="J85" s="414"/>
      <c r="K85" s="415"/>
    </row>
    <row r="86" spans="1:11" ht="15">
      <c r="A86" s="45" t="s">
        <v>209</v>
      </c>
      <c r="B86" s="112" t="s">
        <v>196</v>
      </c>
      <c r="C86" s="152"/>
      <c r="D86" s="152"/>
      <c r="E86" s="152"/>
      <c r="F86" s="152"/>
      <c r="G86" s="152"/>
      <c r="H86" s="152"/>
      <c r="I86" s="152"/>
      <c r="J86" s="176"/>
      <c r="K86" s="169">
        <f>SUM(C86:J86)</f>
        <v>0</v>
      </c>
    </row>
    <row r="87" spans="1:11" ht="15">
      <c r="A87" s="45" t="s">
        <v>210</v>
      </c>
      <c r="B87" s="112" t="s">
        <v>197</v>
      </c>
      <c r="C87" s="152">
        <v>80</v>
      </c>
      <c r="D87" s="152">
        <v>66</v>
      </c>
      <c r="E87" s="152"/>
      <c r="F87" s="152"/>
      <c r="G87" s="152">
        <v>19</v>
      </c>
      <c r="H87" s="152">
        <v>14</v>
      </c>
      <c r="I87" s="152"/>
      <c r="J87" s="176"/>
      <c r="K87" s="169">
        <f aca="true" t="shared" si="15" ref="K87:K96">SUM(C87:J87)</f>
        <v>179</v>
      </c>
    </row>
    <row r="88" spans="1:11" ht="15">
      <c r="A88" s="45" t="s">
        <v>211</v>
      </c>
      <c r="B88" s="112" t="s">
        <v>198</v>
      </c>
      <c r="C88" s="152">
        <v>192</v>
      </c>
      <c r="D88" s="152">
        <v>153</v>
      </c>
      <c r="E88" s="152"/>
      <c r="F88" s="152"/>
      <c r="G88" s="152">
        <v>52</v>
      </c>
      <c r="H88" s="152">
        <v>108</v>
      </c>
      <c r="I88" s="152">
        <v>35</v>
      </c>
      <c r="J88" s="176">
        <v>17</v>
      </c>
      <c r="K88" s="169">
        <f t="shared" si="15"/>
        <v>557</v>
      </c>
    </row>
    <row r="89" spans="1:11" ht="15">
      <c r="A89" s="45" t="s">
        <v>212</v>
      </c>
      <c r="B89" s="112" t="s">
        <v>199</v>
      </c>
      <c r="C89" s="152">
        <v>64</v>
      </c>
      <c r="D89" s="152">
        <v>47</v>
      </c>
      <c r="E89" s="152"/>
      <c r="F89" s="152"/>
      <c r="G89" s="152">
        <v>21</v>
      </c>
      <c r="H89" s="152"/>
      <c r="I89" s="152"/>
      <c r="J89" s="176"/>
      <c r="K89" s="169">
        <f t="shared" si="15"/>
        <v>132</v>
      </c>
    </row>
    <row r="90" spans="1:11" ht="15">
      <c r="A90" s="45" t="s">
        <v>213</v>
      </c>
      <c r="B90" s="112" t="s">
        <v>200</v>
      </c>
      <c r="C90" s="152"/>
      <c r="D90" s="152"/>
      <c r="E90" s="152"/>
      <c r="F90" s="152"/>
      <c r="G90" s="152"/>
      <c r="H90" s="152"/>
      <c r="I90" s="152"/>
      <c r="J90" s="176"/>
      <c r="K90" s="169">
        <f t="shared" si="15"/>
        <v>0</v>
      </c>
    </row>
    <row r="91" spans="1:11" ht="15">
      <c r="A91" s="45" t="s">
        <v>214</v>
      </c>
      <c r="B91" s="112" t="s">
        <v>201</v>
      </c>
      <c r="C91" s="152"/>
      <c r="D91" s="152"/>
      <c r="E91" s="152"/>
      <c r="F91" s="152"/>
      <c r="G91" s="152"/>
      <c r="H91" s="152"/>
      <c r="I91" s="152"/>
      <c r="J91" s="176"/>
      <c r="K91" s="169">
        <f t="shared" si="15"/>
        <v>0</v>
      </c>
    </row>
    <row r="92" spans="1:11" ht="15">
      <c r="A92" s="45" t="s">
        <v>208</v>
      </c>
      <c r="B92" s="112" t="s">
        <v>202</v>
      </c>
      <c r="C92" s="152"/>
      <c r="D92" s="152"/>
      <c r="E92" s="152"/>
      <c r="F92" s="152"/>
      <c r="G92" s="152"/>
      <c r="H92" s="152"/>
      <c r="I92" s="152"/>
      <c r="J92" s="176"/>
      <c r="K92" s="169">
        <f t="shared" si="15"/>
        <v>0</v>
      </c>
    </row>
    <row r="93" spans="1:11" ht="15">
      <c r="A93" s="45" t="s">
        <v>215</v>
      </c>
      <c r="B93" s="112" t="s">
        <v>203</v>
      </c>
      <c r="C93" s="152"/>
      <c r="D93" s="152"/>
      <c r="E93" s="152"/>
      <c r="F93" s="152"/>
      <c r="G93" s="152"/>
      <c r="H93" s="152"/>
      <c r="I93" s="152"/>
      <c r="J93" s="176"/>
      <c r="K93" s="169">
        <f t="shared" si="15"/>
        <v>0</v>
      </c>
    </row>
    <row r="94" spans="1:11" ht="15">
      <c r="A94" s="45" t="s">
        <v>216</v>
      </c>
      <c r="B94" s="112" t="s">
        <v>204</v>
      </c>
      <c r="C94" s="152"/>
      <c r="D94" s="152"/>
      <c r="E94" s="152"/>
      <c r="F94" s="152"/>
      <c r="G94" s="152"/>
      <c r="H94" s="152"/>
      <c r="I94" s="152"/>
      <c r="J94" s="176"/>
      <c r="K94" s="169">
        <f t="shared" si="15"/>
        <v>0</v>
      </c>
    </row>
    <row r="95" spans="1:11" ht="15">
      <c r="A95" s="45" t="s">
        <v>217</v>
      </c>
      <c r="B95" s="112" t="s">
        <v>205</v>
      </c>
      <c r="C95" s="152"/>
      <c r="D95" s="152"/>
      <c r="E95" s="152"/>
      <c r="F95" s="152"/>
      <c r="G95" s="152"/>
      <c r="H95" s="152"/>
      <c r="I95" s="152"/>
      <c r="J95" s="176"/>
      <c r="K95" s="169">
        <f t="shared" si="15"/>
        <v>0</v>
      </c>
    </row>
    <row r="96" spans="1:11" ht="15">
      <c r="A96" s="45" t="s">
        <v>207</v>
      </c>
      <c r="B96" s="112" t="s">
        <v>206</v>
      </c>
      <c r="C96" s="152"/>
      <c r="D96" s="152"/>
      <c r="E96" s="152"/>
      <c r="F96" s="152"/>
      <c r="G96" s="152"/>
      <c r="H96" s="152"/>
      <c r="I96" s="152"/>
      <c r="J96" s="176"/>
      <c r="K96" s="169">
        <f t="shared" si="15"/>
        <v>0</v>
      </c>
    </row>
    <row r="97" spans="1:11" ht="15">
      <c r="A97" s="59" t="s">
        <v>82</v>
      </c>
      <c r="B97" s="181" t="s">
        <v>83</v>
      </c>
      <c r="C97" s="183">
        <f>SUM(C86:C96)</f>
        <v>336</v>
      </c>
      <c r="D97" s="183">
        <f aca="true" t="shared" si="16" ref="D97:J97">SUM(D86:D96)</f>
        <v>266</v>
      </c>
      <c r="E97" s="183"/>
      <c r="F97" s="183"/>
      <c r="G97" s="183">
        <f t="shared" si="16"/>
        <v>92</v>
      </c>
      <c r="H97" s="183">
        <f t="shared" si="16"/>
        <v>122</v>
      </c>
      <c r="I97" s="183">
        <f t="shared" si="16"/>
        <v>35</v>
      </c>
      <c r="J97" s="183">
        <f t="shared" si="16"/>
        <v>17</v>
      </c>
      <c r="K97" s="184">
        <f>SUM(K86:K96)</f>
        <v>868</v>
      </c>
    </row>
    <row r="98" spans="1:11" ht="15">
      <c r="A98" s="45" t="s">
        <v>293</v>
      </c>
      <c r="B98" s="102" t="s">
        <v>83</v>
      </c>
      <c r="C98" s="152">
        <v>188</v>
      </c>
      <c r="D98" s="152">
        <v>155</v>
      </c>
      <c r="E98" s="152"/>
      <c r="F98" s="152"/>
      <c r="G98" s="152">
        <v>52</v>
      </c>
      <c r="H98" s="152">
        <v>76</v>
      </c>
      <c r="I98" s="152">
        <v>22</v>
      </c>
      <c r="J98" s="152">
        <v>6</v>
      </c>
      <c r="K98" s="177">
        <f aca="true" t="shared" si="17" ref="K98:K99">SUM(C98:J98)</f>
        <v>499</v>
      </c>
    </row>
    <row r="99" spans="1:11" ht="15">
      <c r="A99" s="45" t="s">
        <v>294</v>
      </c>
      <c r="B99" s="102" t="s">
        <v>83</v>
      </c>
      <c r="C99" s="152">
        <v>29</v>
      </c>
      <c r="D99" s="152">
        <v>6</v>
      </c>
      <c r="E99" s="152"/>
      <c r="F99" s="152"/>
      <c r="G99" s="152">
        <v>8</v>
      </c>
      <c r="H99" s="152">
        <v>2</v>
      </c>
      <c r="I99" s="152">
        <v>1</v>
      </c>
      <c r="J99" s="152">
        <v>1</v>
      </c>
      <c r="K99" s="177">
        <f t="shared" si="17"/>
        <v>47</v>
      </c>
    </row>
    <row r="100" spans="1:11" ht="15">
      <c r="A100" s="406" t="s">
        <v>254</v>
      </c>
      <c r="B100" s="411"/>
      <c r="C100" s="411"/>
      <c r="D100" s="411"/>
      <c r="E100" s="411"/>
      <c r="F100" s="411"/>
      <c r="G100" s="411"/>
      <c r="H100" s="411"/>
      <c r="I100" s="411"/>
      <c r="J100" s="411"/>
      <c r="K100" s="412"/>
    </row>
    <row r="101" spans="1:11" ht="15">
      <c r="A101" s="68" t="s">
        <v>195</v>
      </c>
      <c r="B101" s="111" t="s">
        <v>194</v>
      </c>
      <c r="C101" s="413"/>
      <c r="D101" s="414"/>
      <c r="E101" s="414"/>
      <c r="F101" s="414"/>
      <c r="G101" s="414"/>
      <c r="H101" s="414"/>
      <c r="I101" s="414"/>
      <c r="J101" s="414"/>
      <c r="K101" s="415"/>
    </row>
    <row r="102" spans="1:11" ht="15">
      <c r="A102" s="45" t="s">
        <v>209</v>
      </c>
      <c r="B102" s="112" t="s">
        <v>196</v>
      </c>
      <c r="C102" s="152"/>
      <c r="D102" s="152"/>
      <c r="E102" s="152"/>
      <c r="F102" s="152"/>
      <c r="G102" s="152"/>
      <c r="H102" s="152"/>
      <c r="I102" s="152"/>
      <c r="J102" s="176"/>
      <c r="K102" s="169">
        <f>SUM(C102:J102)</f>
        <v>0</v>
      </c>
    </row>
    <row r="103" spans="1:11" ht="15">
      <c r="A103" s="45" t="s">
        <v>210</v>
      </c>
      <c r="B103" s="112" t="s">
        <v>197</v>
      </c>
      <c r="C103" s="152">
        <v>671</v>
      </c>
      <c r="D103" s="152">
        <v>480</v>
      </c>
      <c r="E103" s="152">
        <v>214</v>
      </c>
      <c r="F103" s="152">
        <v>360</v>
      </c>
      <c r="G103" s="152">
        <v>195</v>
      </c>
      <c r="H103" s="152">
        <v>248</v>
      </c>
      <c r="I103" s="152">
        <v>44</v>
      </c>
      <c r="J103" s="176">
        <v>9</v>
      </c>
      <c r="K103" s="169">
        <f aca="true" t="shared" si="18" ref="K103:K112">SUM(C103:J103)</f>
        <v>2221</v>
      </c>
    </row>
    <row r="104" spans="1:11" ht="15">
      <c r="A104" s="45" t="s">
        <v>211</v>
      </c>
      <c r="B104" s="112" t="s">
        <v>198</v>
      </c>
      <c r="C104" s="152">
        <v>97</v>
      </c>
      <c r="D104" s="152"/>
      <c r="E104" s="152"/>
      <c r="F104" s="152"/>
      <c r="G104" s="152"/>
      <c r="H104" s="152"/>
      <c r="I104" s="152"/>
      <c r="J104" s="176"/>
      <c r="K104" s="169">
        <f t="shared" si="18"/>
        <v>97</v>
      </c>
    </row>
    <row r="105" spans="1:11" ht="15">
      <c r="A105" s="45" t="s">
        <v>212</v>
      </c>
      <c r="B105" s="112" t="s">
        <v>199</v>
      </c>
      <c r="C105" s="152"/>
      <c r="D105" s="152"/>
      <c r="E105" s="152"/>
      <c r="F105" s="152"/>
      <c r="G105" s="152"/>
      <c r="H105" s="152"/>
      <c r="I105" s="152"/>
      <c r="J105" s="176"/>
      <c r="K105" s="169">
        <f t="shared" si="18"/>
        <v>0</v>
      </c>
    </row>
    <row r="106" spans="1:11" ht="15">
      <c r="A106" s="45" t="s">
        <v>213</v>
      </c>
      <c r="B106" s="112" t="s">
        <v>200</v>
      </c>
      <c r="C106" s="152"/>
      <c r="D106" s="152"/>
      <c r="E106" s="152"/>
      <c r="F106" s="152"/>
      <c r="G106" s="152">
        <v>10</v>
      </c>
      <c r="H106" s="152">
        <v>37</v>
      </c>
      <c r="I106" s="152"/>
      <c r="J106" s="176"/>
      <c r="K106" s="169">
        <f t="shared" si="18"/>
        <v>47</v>
      </c>
    </row>
    <row r="107" spans="1:11" ht="15">
      <c r="A107" s="45" t="s">
        <v>214</v>
      </c>
      <c r="B107" s="112" t="s">
        <v>201</v>
      </c>
      <c r="C107" s="152"/>
      <c r="D107" s="152"/>
      <c r="E107" s="152"/>
      <c r="F107" s="152"/>
      <c r="G107" s="152"/>
      <c r="H107" s="152"/>
      <c r="I107" s="152"/>
      <c r="J107" s="176"/>
      <c r="K107" s="169">
        <f t="shared" si="18"/>
        <v>0</v>
      </c>
    </row>
    <row r="108" spans="1:11" ht="15">
      <c r="A108" s="45" t="s">
        <v>208</v>
      </c>
      <c r="B108" s="112" t="s">
        <v>202</v>
      </c>
      <c r="C108" s="152"/>
      <c r="D108" s="152"/>
      <c r="E108" s="152"/>
      <c r="F108" s="152"/>
      <c r="G108" s="152"/>
      <c r="H108" s="152"/>
      <c r="I108" s="152"/>
      <c r="J108" s="176"/>
      <c r="K108" s="169">
        <f t="shared" si="18"/>
        <v>0</v>
      </c>
    </row>
    <row r="109" spans="1:11" ht="15">
      <c r="A109" s="45" t="s">
        <v>215</v>
      </c>
      <c r="B109" s="112" t="s">
        <v>203</v>
      </c>
      <c r="C109" s="152"/>
      <c r="D109" s="152"/>
      <c r="E109" s="152"/>
      <c r="F109" s="152"/>
      <c r="G109" s="152"/>
      <c r="H109" s="152"/>
      <c r="I109" s="152"/>
      <c r="J109" s="176"/>
      <c r="K109" s="169">
        <f t="shared" si="18"/>
        <v>0</v>
      </c>
    </row>
    <row r="110" spans="1:11" ht="15">
      <c r="A110" s="45" t="s">
        <v>216</v>
      </c>
      <c r="B110" s="112" t="s">
        <v>204</v>
      </c>
      <c r="C110" s="152"/>
      <c r="D110" s="152"/>
      <c r="E110" s="152"/>
      <c r="F110" s="152"/>
      <c r="G110" s="152"/>
      <c r="H110" s="152"/>
      <c r="I110" s="152"/>
      <c r="J110" s="176"/>
      <c r="K110" s="169">
        <f t="shared" si="18"/>
        <v>0</v>
      </c>
    </row>
    <row r="111" spans="1:11" ht="15">
      <c r="A111" s="45" t="s">
        <v>217</v>
      </c>
      <c r="B111" s="112" t="s">
        <v>205</v>
      </c>
      <c r="C111" s="152">
        <v>1</v>
      </c>
      <c r="D111" s="152">
        <v>0</v>
      </c>
      <c r="E111" s="152"/>
      <c r="F111" s="152"/>
      <c r="G111" s="152">
        <v>0</v>
      </c>
      <c r="H111" s="152"/>
      <c r="I111" s="152"/>
      <c r="J111" s="176"/>
      <c r="K111" s="169">
        <f t="shared" si="18"/>
        <v>1</v>
      </c>
    </row>
    <row r="112" spans="1:11" ht="15">
      <c r="A112" s="45" t="s">
        <v>207</v>
      </c>
      <c r="B112" s="112" t="s">
        <v>206</v>
      </c>
      <c r="C112" s="152">
        <v>111</v>
      </c>
      <c r="D112" s="152">
        <v>81</v>
      </c>
      <c r="E112" s="152"/>
      <c r="F112" s="152"/>
      <c r="G112" s="152">
        <v>29</v>
      </c>
      <c r="H112" s="152">
        <v>72</v>
      </c>
      <c r="I112" s="152"/>
      <c r="J112" s="176"/>
      <c r="K112" s="169">
        <f t="shared" si="18"/>
        <v>293</v>
      </c>
    </row>
    <row r="113" spans="1:11" ht="15">
      <c r="A113" s="59" t="s">
        <v>82</v>
      </c>
      <c r="B113" s="181" t="s">
        <v>83</v>
      </c>
      <c r="C113" s="183">
        <f>SUM(C102:C112)</f>
        <v>880</v>
      </c>
      <c r="D113" s="183">
        <f aca="true" t="shared" si="19" ref="D113:J113">SUM(D102:D112)</f>
        <v>561</v>
      </c>
      <c r="E113" s="183">
        <f t="shared" si="19"/>
        <v>214</v>
      </c>
      <c r="F113" s="183">
        <f t="shared" si="19"/>
        <v>360</v>
      </c>
      <c r="G113" s="183">
        <f t="shared" si="19"/>
        <v>234</v>
      </c>
      <c r="H113" s="183">
        <f t="shared" si="19"/>
        <v>357</v>
      </c>
      <c r="I113" s="183">
        <f t="shared" si="19"/>
        <v>44</v>
      </c>
      <c r="J113" s="183">
        <f t="shared" si="19"/>
        <v>9</v>
      </c>
      <c r="K113" s="184">
        <f>SUM(K102:K112)</f>
        <v>2659</v>
      </c>
    </row>
    <row r="114" spans="1:11" ht="15">
      <c r="A114" s="45" t="s">
        <v>295</v>
      </c>
      <c r="B114" s="102" t="s">
        <v>83</v>
      </c>
      <c r="C114" s="152">
        <v>600</v>
      </c>
      <c r="D114" s="152">
        <v>458</v>
      </c>
      <c r="E114" s="152">
        <v>207</v>
      </c>
      <c r="F114" s="152">
        <v>344</v>
      </c>
      <c r="G114" s="152">
        <v>168</v>
      </c>
      <c r="H114" s="152">
        <v>265</v>
      </c>
      <c r="I114" s="152">
        <v>25</v>
      </c>
      <c r="J114" s="152">
        <v>7</v>
      </c>
      <c r="K114" s="177">
        <f aca="true" t="shared" si="20" ref="K114:K115">SUM(C114:J114)</f>
        <v>2074</v>
      </c>
    </row>
    <row r="115" spans="1:11" ht="15">
      <c r="A115" s="45" t="s">
        <v>296</v>
      </c>
      <c r="B115" s="102" t="s">
        <v>83</v>
      </c>
      <c r="C115" s="152">
        <v>9</v>
      </c>
      <c r="D115" s="152">
        <v>2</v>
      </c>
      <c r="E115" s="152">
        <v>0</v>
      </c>
      <c r="F115" s="152">
        <v>1</v>
      </c>
      <c r="G115" s="152">
        <v>0</v>
      </c>
      <c r="H115" s="152">
        <v>4</v>
      </c>
      <c r="I115" s="152">
        <v>0</v>
      </c>
      <c r="J115" s="152">
        <v>0</v>
      </c>
      <c r="K115" s="177">
        <f t="shared" si="20"/>
        <v>16</v>
      </c>
    </row>
    <row r="116" spans="1:11" ht="15">
      <c r="A116" s="406" t="s">
        <v>255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2"/>
    </row>
    <row r="117" spans="1:11" ht="15">
      <c r="A117" s="68" t="s">
        <v>195</v>
      </c>
      <c r="B117" s="111" t="s">
        <v>194</v>
      </c>
      <c r="C117" s="413"/>
      <c r="D117" s="414"/>
      <c r="E117" s="414"/>
      <c r="F117" s="414"/>
      <c r="G117" s="414"/>
      <c r="H117" s="414"/>
      <c r="I117" s="414"/>
      <c r="J117" s="414"/>
      <c r="K117" s="415"/>
    </row>
    <row r="118" spans="1:11" ht="15">
      <c r="A118" s="45" t="s">
        <v>209</v>
      </c>
      <c r="B118" s="112" t="s">
        <v>196</v>
      </c>
      <c r="C118" s="152"/>
      <c r="D118" s="152"/>
      <c r="E118" s="152"/>
      <c r="F118" s="152"/>
      <c r="G118" s="152"/>
      <c r="H118" s="152"/>
      <c r="I118" s="152"/>
      <c r="J118" s="176"/>
      <c r="K118" s="169">
        <f>SUM(C118:J118)</f>
        <v>0</v>
      </c>
    </row>
    <row r="119" spans="1:11" ht="15">
      <c r="A119" s="45" t="s">
        <v>210</v>
      </c>
      <c r="B119" s="112" t="s">
        <v>197</v>
      </c>
      <c r="C119" s="152">
        <v>94</v>
      </c>
      <c r="D119" s="152">
        <v>63</v>
      </c>
      <c r="E119" s="152"/>
      <c r="F119" s="152"/>
      <c r="G119" s="152">
        <v>16</v>
      </c>
      <c r="H119" s="152">
        <v>11</v>
      </c>
      <c r="I119" s="152"/>
      <c r="J119" s="176"/>
      <c r="K119" s="169">
        <f aca="true" t="shared" si="21" ref="K119:K128">SUM(C119:J119)</f>
        <v>184</v>
      </c>
    </row>
    <row r="120" spans="1:11" ht="15">
      <c r="A120" s="45" t="s">
        <v>211</v>
      </c>
      <c r="B120" s="112" t="s">
        <v>198</v>
      </c>
      <c r="C120" s="152"/>
      <c r="D120" s="152"/>
      <c r="E120" s="152"/>
      <c r="F120" s="152"/>
      <c r="G120" s="152"/>
      <c r="H120" s="152"/>
      <c r="I120" s="152"/>
      <c r="J120" s="176"/>
      <c r="K120" s="169">
        <f t="shared" si="21"/>
        <v>0</v>
      </c>
    </row>
    <row r="121" spans="1:11" ht="15">
      <c r="A121" s="45" t="s">
        <v>212</v>
      </c>
      <c r="B121" s="112" t="s">
        <v>199</v>
      </c>
      <c r="C121" s="152"/>
      <c r="D121" s="152"/>
      <c r="E121" s="152"/>
      <c r="F121" s="152"/>
      <c r="G121" s="152">
        <v>9</v>
      </c>
      <c r="H121" s="152"/>
      <c r="I121" s="152"/>
      <c r="J121" s="176"/>
      <c r="K121" s="169">
        <f t="shared" si="21"/>
        <v>9</v>
      </c>
    </row>
    <row r="122" spans="1:11" ht="15">
      <c r="A122" s="45" t="s">
        <v>213</v>
      </c>
      <c r="B122" s="112" t="s">
        <v>200</v>
      </c>
      <c r="C122" s="152"/>
      <c r="D122" s="152"/>
      <c r="E122" s="152"/>
      <c r="F122" s="152"/>
      <c r="G122" s="152"/>
      <c r="H122" s="152"/>
      <c r="I122" s="152"/>
      <c r="J122" s="176"/>
      <c r="K122" s="169">
        <f t="shared" si="21"/>
        <v>0</v>
      </c>
    </row>
    <row r="123" spans="1:11" ht="15">
      <c r="A123" s="45" t="s">
        <v>214</v>
      </c>
      <c r="B123" s="112" t="s">
        <v>201</v>
      </c>
      <c r="C123" s="152">
        <v>315</v>
      </c>
      <c r="D123" s="152">
        <v>96</v>
      </c>
      <c r="E123" s="152"/>
      <c r="F123" s="152"/>
      <c r="G123" s="152">
        <v>71</v>
      </c>
      <c r="H123" s="152">
        <v>4</v>
      </c>
      <c r="I123" s="152">
        <v>15</v>
      </c>
      <c r="J123" s="176">
        <v>2</v>
      </c>
      <c r="K123" s="169">
        <f t="shared" si="21"/>
        <v>503</v>
      </c>
    </row>
    <row r="124" spans="1:11" ht="15">
      <c r="A124" s="45" t="s">
        <v>208</v>
      </c>
      <c r="B124" s="112" t="s">
        <v>202</v>
      </c>
      <c r="C124" s="152">
        <v>228</v>
      </c>
      <c r="D124" s="152">
        <v>44</v>
      </c>
      <c r="E124" s="152"/>
      <c r="F124" s="152"/>
      <c r="G124" s="152">
        <v>7</v>
      </c>
      <c r="H124" s="152">
        <v>18</v>
      </c>
      <c r="I124" s="152"/>
      <c r="J124" s="176"/>
      <c r="K124" s="169">
        <f t="shared" si="21"/>
        <v>297</v>
      </c>
    </row>
    <row r="125" spans="1:11" ht="15">
      <c r="A125" s="45" t="s">
        <v>215</v>
      </c>
      <c r="B125" s="112" t="s">
        <v>203</v>
      </c>
      <c r="C125" s="152">
        <v>2</v>
      </c>
      <c r="D125" s="152">
        <v>0</v>
      </c>
      <c r="E125" s="152"/>
      <c r="F125" s="152"/>
      <c r="G125" s="152">
        <v>3</v>
      </c>
      <c r="H125" s="152"/>
      <c r="I125" s="152">
        <v>18</v>
      </c>
      <c r="J125" s="176">
        <v>0</v>
      </c>
      <c r="K125" s="169">
        <f t="shared" si="21"/>
        <v>23</v>
      </c>
    </row>
    <row r="126" spans="1:11" ht="15">
      <c r="A126" s="45" t="s">
        <v>216</v>
      </c>
      <c r="B126" s="112" t="s">
        <v>204</v>
      </c>
      <c r="C126" s="152"/>
      <c r="D126" s="152"/>
      <c r="E126" s="152"/>
      <c r="F126" s="152"/>
      <c r="G126" s="152"/>
      <c r="H126" s="152"/>
      <c r="I126" s="152"/>
      <c r="J126" s="176"/>
      <c r="K126" s="169">
        <f t="shared" si="21"/>
        <v>0</v>
      </c>
    </row>
    <row r="127" spans="1:11" ht="15">
      <c r="A127" s="45" t="s">
        <v>217</v>
      </c>
      <c r="B127" s="112" t="s">
        <v>205</v>
      </c>
      <c r="C127" s="152"/>
      <c r="D127" s="152"/>
      <c r="E127" s="152"/>
      <c r="F127" s="152"/>
      <c r="G127" s="152"/>
      <c r="H127" s="152"/>
      <c r="I127" s="152"/>
      <c r="J127" s="176"/>
      <c r="K127" s="169">
        <f t="shared" si="21"/>
        <v>0</v>
      </c>
    </row>
    <row r="128" spans="1:11" ht="15">
      <c r="A128" s="45" t="s">
        <v>207</v>
      </c>
      <c r="B128" s="112" t="s">
        <v>206</v>
      </c>
      <c r="C128" s="152"/>
      <c r="D128" s="152"/>
      <c r="E128" s="152"/>
      <c r="F128" s="152"/>
      <c r="G128" s="152"/>
      <c r="H128" s="152"/>
      <c r="I128" s="152"/>
      <c r="J128" s="176"/>
      <c r="K128" s="169">
        <f t="shared" si="21"/>
        <v>0</v>
      </c>
    </row>
    <row r="129" spans="1:11" ht="15">
      <c r="A129" s="59" t="s">
        <v>82</v>
      </c>
      <c r="B129" s="181" t="s">
        <v>83</v>
      </c>
      <c r="C129" s="183">
        <f>SUM(C118:C128)</f>
        <v>639</v>
      </c>
      <c r="D129" s="183">
        <f aca="true" t="shared" si="22" ref="D129:J129">SUM(D118:D128)</f>
        <v>203</v>
      </c>
      <c r="E129" s="183"/>
      <c r="F129" s="183"/>
      <c r="G129" s="183">
        <f t="shared" si="22"/>
        <v>106</v>
      </c>
      <c r="H129" s="183">
        <f t="shared" si="22"/>
        <v>33</v>
      </c>
      <c r="I129" s="183">
        <f t="shared" si="22"/>
        <v>33</v>
      </c>
      <c r="J129" s="183">
        <f t="shared" si="22"/>
        <v>2</v>
      </c>
      <c r="K129" s="184">
        <f>SUM(K118:K128)</f>
        <v>1016</v>
      </c>
    </row>
    <row r="130" spans="1:11" ht="15">
      <c r="A130" s="45" t="s">
        <v>297</v>
      </c>
      <c r="B130" s="102" t="s">
        <v>83</v>
      </c>
      <c r="C130" s="152">
        <v>261</v>
      </c>
      <c r="D130" s="152">
        <v>96</v>
      </c>
      <c r="E130" s="152"/>
      <c r="F130" s="152"/>
      <c r="G130" s="152">
        <v>66</v>
      </c>
      <c r="H130" s="152">
        <v>8</v>
      </c>
      <c r="I130" s="152">
        <v>16</v>
      </c>
      <c r="J130" s="152">
        <v>2</v>
      </c>
      <c r="K130" s="177">
        <f aca="true" t="shared" si="23" ref="K130:K131">SUM(C130:J130)</f>
        <v>449</v>
      </c>
    </row>
    <row r="131" spans="1:11" ht="15">
      <c r="A131" s="45" t="s">
        <v>298</v>
      </c>
      <c r="B131" s="102" t="s">
        <v>83</v>
      </c>
      <c r="C131" s="152">
        <v>60</v>
      </c>
      <c r="D131" s="152">
        <v>6</v>
      </c>
      <c r="E131" s="152"/>
      <c r="F131" s="152"/>
      <c r="G131" s="152">
        <v>5</v>
      </c>
      <c r="H131" s="152">
        <v>1</v>
      </c>
      <c r="I131" s="152">
        <v>0</v>
      </c>
      <c r="J131" s="152">
        <v>0</v>
      </c>
      <c r="K131" s="177">
        <f t="shared" si="23"/>
        <v>72</v>
      </c>
    </row>
    <row r="132" spans="1:11" ht="15">
      <c r="A132" s="406" t="s">
        <v>256</v>
      </c>
      <c r="B132" s="411"/>
      <c r="C132" s="411"/>
      <c r="D132" s="411"/>
      <c r="E132" s="411"/>
      <c r="F132" s="411"/>
      <c r="G132" s="411"/>
      <c r="H132" s="411"/>
      <c r="I132" s="411"/>
      <c r="J132" s="411"/>
      <c r="K132" s="412"/>
    </row>
    <row r="133" spans="1:11" ht="15">
      <c r="A133" s="68" t="s">
        <v>195</v>
      </c>
      <c r="B133" s="111" t="s">
        <v>194</v>
      </c>
      <c r="C133" s="413"/>
      <c r="D133" s="414"/>
      <c r="E133" s="414"/>
      <c r="F133" s="414"/>
      <c r="G133" s="414"/>
      <c r="H133" s="414"/>
      <c r="I133" s="414"/>
      <c r="J133" s="414"/>
      <c r="K133" s="415"/>
    </row>
    <row r="134" spans="1:11" ht="15">
      <c r="A134" s="45" t="s">
        <v>209</v>
      </c>
      <c r="B134" s="112" t="s">
        <v>196</v>
      </c>
      <c r="C134" s="102"/>
      <c r="D134" s="102"/>
      <c r="E134" s="102"/>
      <c r="F134" s="102"/>
      <c r="G134" s="102"/>
      <c r="H134" s="102"/>
      <c r="I134" s="102"/>
      <c r="J134" s="102"/>
      <c r="K134" s="103">
        <f aca="true" t="shared" si="24" ref="K134">SUM(K6,K22,K38,K54,K70,K86,K102,K118)</f>
        <v>0</v>
      </c>
    </row>
    <row r="135" spans="1:11" ht="15">
      <c r="A135" s="45" t="s">
        <v>210</v>
      </c>
      <c r="B135" s="112" t="s">
        <v>197</v>
      </c>
      <c r="C135" s="102">
        <f aca="true" t="shared" si="25" ref="C135:K147">SUM(C7,C23,C39,C55,C71,C87,C103,C119)</f>
        <v>845</v>
      </c>
      <c r="D135" s="102">
        <f t="shared" si="25"/>
        <v>609</v>
      </c>
      <c r="E135" s="102">
        <f t="shared" si="25"/>
        <v>214</v>
      </c>
      <c r="F135" s="102">
        <f t="shared" si="25"/>
        <v>360</v>
      </c>
      <c r="G135" s="102">
        <f t="shared" si="25"/>
        <v>242</v>
      </c>
      <c r="H135" s="102">
        <f t="shared" si="25"/>
        <v>294</v>
      </c>
      <c r="I135" s="102">
        <f t="shared" si="25"/>
        <v>44</v>
      </c>
      <c r="J135" s="102">
        <f t="shared" si="25"/>
        <v>9</v>
      </c>
      <c r="K135" s="103">
        <f t="shared" si="25"/>
        <v>2617</v>
      </c>
    </row>
    <row r="136" spans="1:11" ht="15">
      <c r="A136" s="45" t="s">
        <v>211</v>
      </c>
      <c r="B136" s="112" t="s">
        <v>198</v>
      </c>
      <c r="C136" s="102">
        <f t="shared" si="25"/>
        <v>510</v>
      </c>
      <c r="D136" s="102">
        <f t="shared" si="25"/>
        <v>153</v>
      </c>
      <c r="E136" s="102"/>
      <c r="F136" s="102"/>
      <c r="G136" s="102">
        <f t="shared" si="25"/>
        <v>161</v>
      </c>
      <c r="H136" s="102">
        <f t="shared" si="25"/>
        <v>108</v>
      </c>
      <c r="I136" s="102">
        <f t="shared" si="25"/>
        <v>53</v>
      </c>
      <c r="J136" s="102">
        <f t="shared" si="25"/>
        <v>39</v>
      </c>
      <c r="K136" s="103">
        <f t="shared" si="25"/>
        <v>1024</v>
      </c>
    </row>
    <row r="137" spans="1:11" ht="15">
      <c r="A137" s="45" t="s">
        <v>212</v>
      </c>
      <c r="B137" s="112" t="s">
        <v>199</v>
      </c>
      <c r="C137" s="102">
        <f t="shared" si="25"/>
        <v>255</v>
      </c>
      <c r="D137" s="102">
        <f t="shared" si="25"/>
        <v>122</v>
      </c>
      <c r="E137" s="102"/>
      <c r="F137" s="102"/>
      <c r="G137" s="102">
        <f t="shared" si="25"/>
        <v>89</v>
      </c>
      <c r="H137" s="102"/>
      <c r="I137" s="102">
        <f t="shared" si="25"/>
        <v>27</v>
      </c>
      <c r="J137" s="102">
        <f t="shared" si="25"/>
        <v>12</v>
      </c>
      <c r="K137" s="103">
        <f t="shared" si="25"/>
        <v>505</v>
      </c>
    </row>
    <row r="138" spans="1:11" ht="15">
      <c r="A138" s="45" t="s">
        <v>213</v>
      </c>
      <c r="B138" s="112" t="s">
        <v>200</v>
      </c>
      <c r="C138" s="102">
        <f t="shared" si="25"/>
        <v>234</v>
      </c>
      <c r="D138" s="102">
        <f t="shared" si="25"/>
        <v>102</v>
      </c>
      <c r="E138" s="102"/>
      <c r="F138" s="102"/>
      <c r="G138" s="102">
        <f t="shared" si="25"/>
        <v>121</v>
      </c>
      <c r="H138" s="102">
        <f t="shared" si="25"/>
        <v>95</v>
      </c>
      <c r="I138" s="102"/>
      <c r="J138" s="102"/>
      <c r="K138" s="103">
        <f t="shared" si="25"/>
        <v>552</v>
      </c>
    </row>
    <row r="139" spans="1:11" ht="15">
      <c r="A139" s="45" t="s">
        <v>214</v>
      </c>
      <c r="B139" s="112" t="s">
        <v>201</v>
      </c>
      <c r="C139" s="102">
        <f t="shared" si="25"/>
        <v>480</v>
      </c>
      <c r="D139" s="102">
        <f t="shared" si="25"/>
        <v>194</v>
      </c>
      <c r="E139" s="102"/>
      <c r="F139" s="102"/>
      <c r="G139" s="102">
        <f t="shared" si="25"/>
        <v>71</v>
      </c>
      <c r="H139" s="102">
        <f t="shared" si="25"/>
        <v>18</v>
      </c>
      <c r="I139" s="102">
        <f t="shared" si="25"/>
        <v>33</v>
      </c>
      <c r="J139" s="102">
        <f t="shared" si="25"/>
        <v>2</v>
      </c>
      <c r="K139" s="103">
        <f t="shared" si="25"/>
        <v>798</v>
      </c>
    </row>
    <row r="140" spans="1:11" ht="15">
      <c r="A140" s="45" t="s">
        <v>208</v>
      </c>
      <c r="B140" s="112" t="s">
        <v>202</v>
      </c>
      <c r="C140" s="102">
        <f t="shared" si="25"/>
        <v>228</v>
      </c>
      <c r="D140" s="102">
        <f t="shared" si="25"/>
        <v>44</v>
      </c>
      <c r="E140" s="102"/>
      <c r="F140" s="102"/>
      <c r="G140" s="102">
        <f t="shared" si="25"/>
        <v>7</v>
      </c>
      <c r="H140" s="102">
        <f t="shared" si="25"/>
        <v>18</v>
      </c>
      <c r="I140" s="102"/>
      <c r="J140" s="102"/>
      <c r="K140" s="103">
        <f t="shared" si="25"/>
        <v>297</v>
      </c>
    </row>
    <row r="141" spans="1:11" ht="15">
      <c r="A141" s="45" t="s">
        <v>215</v>
      </c>
      <c r="B141" s="112" t="s">
        <v>203</v>
      </c>
      <c r="C141" s="102">
        <f t="shared" si="25"/>
        <v>285</v>
      </c>
      <c r="D141" s="102">
        <f t="shared" si="25"/>
        <v>116</v>
      </c>
      <c r="E141" s="102"/>
      <c r="F141" s="102"/>
      <c r="G141" s="102">
        <f t="shared" si="25"/>
        <v>35</v>
      </c>
      <c r="H141" s="102">
        <f t="shared" si="25"/>
        <v>41</v>
      </c>
      <c r="I141" s="102">
        <f t="shared" si="25"/>
        <v>36</v>
      </c>
      <c r="J141" s="102">
        <f t="shared" si="25"/>
        <v>17</v>
      </c>
      <c r="K141" s="103">
        <f t="shared" si="25"/>
        <v>530</v>
      </c>
    </row>
    <row r="142" spans="1:11" ht="15">
      <c r="A142" s="45" t="s">
        <v>216</v>
      </c>
      <c r="B142" s="112" t="s">
        <v>204</v>
      </c>
      <c r="C142" s="102"/>
      <c r="D142" s="102"/>
      <c r="E142" s="102"/>
      <c r="F142" s="102"/>
      <c r="G142" s="102"/>
      <c r="H142" s="102"/>
      <c r="I142" s="102"/>
      <c r="J142" s="102"/>
      <c r="K142" s="103">
        <f t="shared" si="25"/>
        <v>0</v>
      </c>
    </row>
    <row r="143" spans="1:11" ht="15">
      <c r="A143" s="45" t="s">
        <v>217</v>
      </c>
      <c r="B143" s="112" t="s">
        <v>205</v>
      </c>
      <c r="C143" s="102">
        <f t="shared" si="25"/>
        <v>797</v>
      </c>
      <c r="D143" s="102">
        <f t="shared" si="25"/>
        <v>504</v>
      </c>
      <c r="E143" s="102"/>
      <c r="F143" s="102"/>
      <c r="G143" s="102">
        <f t="shared" si="25"/>
        <v>10</v>
      </c>
      <c r="H143" s="102"/>
      <c r="I143" s="102"/>
      <c r="J143" s="102"/>
      <c r="K143" s="103">
        <f t="shared" si="25"/>
        <v>1311</v>
      </c>
    </row>
    <row r="144" spans="1:11" ht="13.5" thickBot="1">
      <c r="A144" s="49" t="s">
        <v>207</v>
      </c>
      <c r="B144" s="178" t="s">
        <v>206</v>
      </c>
      <c r="C144" s="179">
        <f t="shared" si="25"/>
        <v>111</v>
      </c>
      <c r="D144" s="179">
        <f t="shared" si="25"/>
        <v>81</v>
      </c>
      <c r="E144" s="179"/>
      <c r="F144" s="179"/>
      <c r="G144" s="179">
        <f t="shared" si="25"/>
        <v>29</v>
      </c>
      <c r="H144" s="179">
        <f t="shared" si="25"/>
        <v>72</v>
      </c>
      <c r="I144" s="179"/>
      <c r="J144" s="179"/>
      <c r="K144" s="180">
        <f t="shared" si="25"/>
        <v>293</v>
      </c>
    </row>
    <row r="145" spans="1:11" ht="15">
      <c r="A145" s="185" t="s">
        <v>84</v>
      </c>
      <c r="B145" s="186" t="s">
        <v>83</v>
      </c>
      <c r="C145" s="187">
        <f t="shared" si="25"/>
        <v>3745</v>
      </c>
      <c r="D145" s="187">
        <f t="shared" si="25"/>
        <v>1925</v>
      </c>
      <c r="E145" s="187">
        <f t="shared" si="25"/>
        <v>214</v>
      </c>
      <c r="F145" s="187">
        <f t="shared" si="25"/>
        <v>360</v>
      </c>
      <c r="G145" s="187">
        <f t="shared" si="25"/>
        <v>765</v>
      </c>
      <c r="H145" s="187">
        <f t="shared" si="25"/>
        <v>646</v>
      </c>
      <c r="I145" s="187">
        <f t="shared" si="25"/>
        <v>193</v>
      </c>
      <c r="J145" s="187">
        <f t="shared" si="25"/>
        <v>79</v>
      </c>
      <c r="K145" s="188">
        <f t="shared" si="25"/>
        <v>7927</v>
      </c>
    </row>
    <row r="146" spans="1:11" ht="15">
      <c r="A146" s="7" t="s">
        <v>72</v>
      </c>
      <c r="B146" s="152" t="s">
        <v>83</v>
      </c>
      <c r="C146" s="102">
        <f t="shared" si="25"/>
        <v>2204</v>
      </c>
      <c r="D146" s="102">
        <f t="shared" si="25"/>
        <v>1293</v>
      </c>
      <c r="E146" s="102">
        <f t="shared" si="25"/>
        <v>207</v>
      </c>
      <c r="F146" s="102">
        <f t="shared" si="25"/>
        <v>344</v>
      </c>
      <c r="G146" s="102">
        <f t="shared" si="25"/>
        <v>530</v>
      </c>
      <c r="H146" s="102">
        <f t="shared" si="25"/>
        <v>431</v>
      </c>
      <c r="I146" s="102">
        <f t="shared" si="25"/>
        <v>98</v>
      </c>
      <c r="J146" s="102">
        <f t="shared" si="25"/>
        <v>32</v>
      </c>
      <c r="K146" s="103">
        <f t="shared" si="25"/>
        <v>5139</v>
      </c>
    </row>
    <row r="147" spans="1:11" ht="13.5" thickBot="1">
      <c r="A147" s="15" t="s">
        <v>73</v>
      </c>
      <c r="B147" s="133" t="s">
        <v>83</v>
      </c>
      <c r="C147" s="179">
        <f t="shared" si="25"/>
        <v>234</v>
      </c>
      <c r="D147" s="179">
        <f t="shared" si="25"/>
        <v>39</v>
      </c>
      <c r="E147" s="179">
        <f t="shared" si="25"/>
        <v>0</v>
      </c>
      <c r="F147" s="179">
        <f t="shared" si="25"/>
        <v>1</v>
      </c>
      <c r="G147" s="179">
        <f t="shared" si="25"/>
        <v>39</v>
      </c>
      <c r="H147" s="179">
        <f t="shared" si="25"/>
        <v>11</v>
      </c>
      <c r="I147" s="179">
        <f t="shared" si="25"/>
        <v>13</v>
      </c>
      <c r="J147" s="179">
        <f t="shared" si="25"/>
        <v>10</v>
      </c>
      <c r="K147" s="180">
        <f t="shared" si="25"/>
        <v>347</v>
      </c>
    </row>
    <row r="149" spans="1:11" ht="15">
      <c r="A149" s="451"/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</row>
    <row r="150" ht="15">
      <c r="A150" s="2" t="s">
        <v>5</v>
      </c>
    </row>
    <row r="151" ht="15">
      <c r="A151" s="1" t="s">
        <v>322</v>
      </c>
    </row>
  </sheetData>
  <sheetProtection password="CC5B" sheet="1" objects="1" scenarios="1"/>
  <mergeCells count="26">
    <mergeCell ref="A149:K149"/>
    <mergeCell ref="C101:K101"/>
    <mergeCell ref="C117:K117"/>
    <mergeCell ref="C133:K133"/>
    <mergeCell ref="A132:K132"/>
    <mergeCell ref="A116:K116"/>
    <mergeCell ref="C69:K69"/>
    <mergeCell ref="C85:K85"/>
    <mergeCell ref="A100:K100"/>
    <mergeCell ref="A84:K84"/>
    <mergeCell ref="A68:K68"/>
    <mergeCell ref="I2:J2"/>
    <mergeCell ref="A1:K1"/>
    <mergeCell ref="C2:D2"/>
    <mergeCell ref="E2:F2"/>
    <mergeCell ref="G2:H2"/>
    <mergeCell ref="A2:A3"/>
    <mergeCell ref="B2:B3"/>
    <mergeCell ref="A4:K4"/>
    <mergeCell ref="C37:K37"/>
    <mergeCell ref="C53:K53"/>
    <mergeCell ref="C5:K5"/>
    <mergeCell ref="C21:K21"/>
    <mergeCell ref="A52:K52"/>
    <mergeCell ref="A36:K36"/>
    <mergeCell ref="A20:K20"/>
  </mergeCells>
  <printOptions/>
  <pageMargins left="0.7086614173228347" right="0.7086614173228347" top="0.7480314960629921" bottom="0.7480314960629921" header="0.31496062992125984" footer="0.31496062992125984"/>
  <pageSetup firstPageNumber="105" useFirstPageNumber="1" fitToHeight="3" fitToWidth="3" horizontalDpi="600" verticalDpi="600" orientation="landscape" paperSize="9" scale="72" r:id="rId1"/>
  <headerFooter>
    <oddFooter>&amp;C&amp;P</oddFooter>
  </headerFooter>
  <rowBreaks count="2" manualBreakCount="2">
    <brk id="51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2020-01-15T15:40:32Z</dcterms:created>
  <dcterms:modified xsi:type="dcterms:W3CDTF">2023-05-23T10:38:10Z</dcterms:modified>
  <cp:category/>
  <cp:version/>
  <cp:contentType/>
  <cp:contentStatus/>
</cp:coreProperties>
</file>